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SA\Desktop\"/>
    </mc:Choice>
  </mc:AlternateContent>
  <xr:revisionPtr revIDLastSave="0" documentId="13_ncr:1_{EE2773DF-5B19-4E26-8D5B-20CBB6ED4098}" xr6:coauthVersionLast="47" xr6:coauthVersionMax="47" xr10:uidLastSave="{00000000-0000-0000-0000-000000000000}"/>
  <bookViews>
    <workbookView xWindow="1536" yWindow="3468" windowWidth="17280" windowHeight="10044" xr2:uid="{00000000-000D-0000-FFFF-FFFF00000000}"/>
  </bookViews>
  <sheets>
    <sheet name="По периодам" sheetId="1" r:id="rId1"/>
    <sheet name="Наглядное сравнение" sheetId="2" r:id="rId2"/>
    <sheet name="% + Пополнение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16" i="3" l="1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C16" i="3"/>
  <c r="E11" i="3"/>
  <c r="E9" i="3"/>
  <c r="C12" i="2"/>
  <c r="C13" i="2"/>
  <c r="C14" i="2"/>
  <c r="C15" i="2"/>
  <c r="C16" i="2"/>
  <c r="C17" i="2"/>
  <c r="C18" i="2"/>
  <c r="C19" i="2"/>
  <c r="C20" i="2"/>
  <c r="C21" i="2"/>
  <c r="D15" i="2"/>
  <c r="D16" i="2"/>
  <c r="D17" i="2"/>
  <c r="D18" i="2"/>
  <c r="D19" i="2"/>
  <c r="D20" i="2"/>
  <c r="D21" i="2"/>
  <c r="D12" i="2"/>
  <c r="D13" i="2"/>
  <c r="D14" i="2"/>
  <c r="D11" i="2"/>
  <c r="C11" i="2"/>
  <c r="I11" i="1"/>
  <c r="I9" i="1"/>
  <c r="I10" i="1" s="1"/>
  <c r="E16" i="3" l="1"/>
  <c r="F16" i="3" s="1"/>
  <c r="C17" i="3" s="1"/>
  <c r="E17" i="3" s="1"/>
  <c r="F17" i="3" l="1"/>
  <c r="C18" i="3" s="1"/>
  <c r="E18" i="3" s="1"/>
  <c r="F18" i="3" l="1"/>
  <c r="C19" i="3" s="1"/>
  <c r="E19" i="3" s="1"/>
  <c r="C13" i="1"/>
  <c r="D13" i="1" s="1"/>
  <c r="D8" i="1"/>
  <c r="F19" i="3" l="1"/>
  <c r="C20" i="3" s="1"/>
  <c r="E20" i="3" s="1"/>
  <c r="E13" i="1"/>
  <c r="C14" i="1" s="1"/>
  <c r="F20" i="3" l="1"/>
  <c r="C21" i="3" s="1"/>
  <c r="E21" i="3" s="1"/>
  <c r="D14" i="1"/>
  <c r="E14" i="1" s="1"/>
  <c r="C15" i="1" s="1"/>
  <c r="F21" i="3" l="1"/>
  <c r="C22" i="3" s="1"/>
  <c r="E22" i="3" s="1"/>
  <c r="D15" i="1"/>
  <c r="E15" i="1" s="1"/>
  <c r="C16" i="1" s="1"/>
  <c r="F22" i="3" l="1"/>
  <c r="C23" i="3" s="1"/>
  <c r="E23" i="3" s="1"/>
  <c r="D16" i="1"/>
  <c r="E16" i="1" s="1"/>
  <c r="C17" i="1" s="1"/>
  <c r="F23" i="3" l="1"/>
  <c r="C24" i="3" s="1"/>
  <c r="E24" i="3" s="1"/>
  <c r="D17" i="1"/>
  <c r="E17" i="1" s="1"/>
  <c r="C18" i="1" s="1"/>
  <c r="F24" i="3" l="1"/>
  <c r="C25" i="3" s="1"/>
  <c r="E25" i="3" s="1"/>
  <c r="D18" i="1"/>
  <c r="E18" i="1" s="1"/>
  <c r="C19" i="1" s="1"/>
  <c r="F25" i="3" l="1"/>
  <c r="C26" i="3" s="1"/>
  <c r="E26" i="3" s="1"/>
  <c r="D19" i="1"/>
  <c r="E19" i="1" s="1"/>
  <c r="C20" i="1" s="1"/>
  <c r="F26" i="3" l="1"/>
  <c r="C27" i="3" s="1"/>
  <c r="E27" i="3" s="1"/>
  <c r="D20" i="1"/>
  <c r="E20" i="1" s="1"/>
  <c r="C21" i="1" s="1"/>
  <c r="F27" i="3" l="1"/>
  <c r="C28" i="3" s="1"/>
  <c r="E28" i="3" s="1"/>
  <c r="D21" i="1"/>
  <c r="E21" i="1" s="1"/>
  <c r="C22" i="1" s="1"/>
  <c r="F28" i="3" l="1"/>
  <c r="C29" i="3" s="1"/>
  <c r="E29" i="3" s="1"/>
  <c r="D22" i="1"/>
  <c r="E22" i="1" s="1"/>
  <c r="C23" i="1" s="1"/>
  <c r="F29" i="3" l="1"/>
  <c r="C30" i="3" s="1"/>
  <c r="E30" i="3" s="1"/>
  <c r="D23" i="1"/>
  <c r="E23" i="1" s="1"/>
  <c r="C24" i="1" s="1"/>
  <c r="F30" i="3" l="1"/>
  <c r="C31" i="3" s="1"/>
  <c r="E31" i="3" s="1"/>
  <c r="D24" i="1"/>
  <c r="E24" i="1" s="1"/>
  <c r="C25" i="1" s="1"/>
  <c r="F31" i="3" l="1"/>
  <c r="C32" i="3" s="1"/>
  <c r="E32" i="3" s="1"/>
  <c r="D25" i="1"/>
  <c r="E25" i="1" s="1"/>
  <c r="C26" i="1" s="1"/>
  <c r="F32" i="3" l="1"/>
  <c r="C33" i="3" s="1"/>
  <c r="E33" i="3" s="1"/>
  <c r="D26" i="1"/>
  <c r="E26" i="1" s="1"/>
  <c r="C27" i="1" s="1"/>
  <c r="F33" i="3" l="1"/>
  <c r="C34" i="3" s="1"/>
  <c r="E34" i="3" s="1"/>
  <c r="D27" i="1"/>
  <c r="E27" i="1" s="1"/>
  <c r="C28" i="1" s="1"/>
  <c r="F34" i="3" l="1"/>
  <c r="C35" i="3" s="1"/>
  <c r="E35" i="3" s="1"/>
  <c r="D28" i="1"/>
  <c r="E28" i="1" s="1"/>
  <c r="C29" i="1" s="1"/>
  <c r="F35" i="3" l="1"/>
  <c r="C36" i="3" s="1"/>
  <c r="E36" i="3" s="1"/>
  <c r="D29" i="1"/>
  <c r="E29" i="1" s="1"/>
  <c r="C30" i="1" s="1"/>
  <c r="F36" i="3" l="1"/>
  <c r="C37" i="3" s="1"/>
  <c r="E37" i="3" s="1"/>
  <c r="D30" i="1"/>
  <c r="E30" i="1" s="1"/>
  <c r="C31" i="1" s="1"/>
  <c r="F37" i="3" l="1"/>
  <c r="C38" i="3" s="1"/>
  <c r="E38" i="3" s="1"/>
  <c r="D31" i="1"/>
  <c r="E31" i="1"/>
  <c r="C32" i="1" s="1"/>
  <c r="F38" i="3" l="1"/>
  <c r="C39" i="3" s="1"/>
  <c r="E39" i="3" s="1"/>
  <c r="D32" i="1"/>
  <c r="E32" i="1" s="1"/>
  <c r="C33" i="1" s="1"/>
  <c r="F39" i="3" l="1"/>
  <c r="C40" i="3" s="1"/>
  <c r="D33" i="1"/>
  <c r="E33" i="1" s="1"/>
  <c r="C34" i="1" s="1"/>
  <c r="E40" i="3" l="1"/>
  <c r="F40" i="3" s="1"/>
  <c r="C41" i="3" s="1"/>
  <c r="E41" i="3" s="1"/>
  <c r="F41" i="3" s="1"/>
  <c r="C42" i="3" s="1"/>
  <c r="E42" i="3" s="1"/>
  <c r="F42" i="3" s="1"/>
  <c r="C43" i="3" s="1"/>
  <c r="E43" i="3" s="1"/>
  <c r="F43" i="3" s="1"/>
  <c r="C44" i="3" s="1"/>
  <c r="E44" i="3" s="1"/>
  <c r="F44" i="3" s="1"/>
  <c r="C45" i="3" s="1"/>
  <c r="D34" i="1"/>
  <c r="E34" i="1" s="1"/>
  <c r="C35" i="1" s="1"/>
  <c r="E45" i="3" l="1"/>
  <c r="F45" i="3"/>
  <c r="C46" i="3" s="1"/>
  <c r="E46" i="3" s="1"/>
  <c r="F46" i="3" s="1"/>
  <c r="C47" i="3" s="1"/>
  <c r="D35" i="1"/>
  <c r="E35" i="1" s="1"/>
  <c r="C36" i="1" s="1"/>
  <c r="E47" i="3" l="1"/>
  <c r="F47" i="3" s="1"/>
  <c r="C48" i="3" s="1"/>
  <c r="D36" i="1"/>
  <c r="E36" i="1" s="1"/>
  <c r="C37" i="1" s="1"/>
  <c r="E48" i="3" l="1"/>
  <c r="F48" i="3" s="1"/>
  <c r="C49" i="3" s="1"/>
  <c r="D37" i="1"/>
  <c r="E37" i="1" s="1"/>
  <c r="C38" i="1" s="1"/>
  <c r="D38" i="1" s="1"/>
  <c r="E38" i="1" s="1"/>
  <c r="C39" i="1" s="1"/>
  <c r="D39" i="1" s="1"/>
  <c r="E39" i="1" s="1"/>
  <c r="C40" i="1" s="1"/>
  <c r="D40" i="1" s="1"/>
  <c r="E40" i="1" s="1"/>
  <c r="C41" i="1" s="1"/>
  <c r="D41" i="1" s="1"/>
  <c r="E41" i="1" s="1"/>
  <c r="C42" i="1" s="1"/>
  <c r="E49" i="3" l="1"/>
  <c r="F49" i="3"/>
  <c r="C50" i="3" s="1"/>
  <c r="E50" i="3" s="1"/>
  <c r="F50" i="3" s="1"/>
  <c r="C51" i="3" s="1"/>
  <c r="D42" i="1"/>
  <c r="E42" i="1"/>
  <c r="C43" i="1" s="1"/>
  <c r="E51" i="3" l="1"/>
  <c r="F51" i="3" s="1"/>
  <c r="C52" i="3" s="1"/>
  <c r="E52" i="3" s="1"/>
  <c r="F52" i="3" s="1"/>
  <c r="C53" i="3" s="1"/>
  <c r="D43" i="1"/>
  <c r="E43" i="1" s="1"/>
  <c r="C44" i="1" s="1"/>
  <c r="E53" i="3" l="1"/>
  <c r="F53" i="3"/>
  <c r="C54" i="3" s="1"/>
  <c r="E54" i="3" s="1"/>
  <c r="F54" i="3" s="1"/>
  <c r="C55" i="3" s="1"/>
  <c r="D44" i="1"/>
  <c r="E44" i="1" s="1"/>
  <c r="C45" i="1" s="1"/>
  <c r="E55" i="3" l="1"/>
  <c r="F55" i="3"/>
  <c r="C56" i="3" s="1"/>
  <c r="E56" i="3" s="1"/>
  <c r="F56" i="3" s="1"/>
  <c r="C57" i="3" s="1"/>
  <c r="D45" i="1"/>
  <c r="E45" i="1"/>
  <c r="C46" i="1" s="1"/>
  <c r="E57" i="3" l="1"/>
  <c r="F57" i="3"/>
  <c r="C58" i="3" s="1"/>
  <c r="E58" i="3" s="1"/>
  <c r="F58" i="3" s="1"/>
  <c r="C59" i="3" s="1"/>
  <c r="E59" i="3" s="1"/>
  <c r="F59" i="3" s="1"/>
  <c r="C60" i="3" s="1"/>
  <c r="D46" i="1"/>
  <c r="E46" i="1"/>
  <c r="C47" i="1" s="1"/>
  <c r="E60" i="3" l="1"/>
  <c r="F60" i="3" s="1"/>
  <c r="C61" i="3" s="1"/>
  <c r="E61" i="3" s="1"/>
  <c r="F61" i="3" s="1"/>
  <c r="C62" i="3" s="1"/>
  <c r="E62" i="3" s="1"/>
  <c r="F62" i="3" s="1"/>
  <c r="C63" i="3" s="1"/>
  <c r="E63" i="3" s="1"/>
  <c r="F63" i="3" s="1"/>
  <c r="C64" i="3" s="1"/>
  <c r="E64" i="3" s="1"/>
  <c r="F64" i="3" s="1"/>
  <c r="C65" i="3" s="1"/>
  <c r="E65" i="3" s="1"/>
  <c r="F65" i="3" s="1"/>
  <c r="C66" i="3" s="1"/>
  <c r="D47" i="1"/>
  <c r="E47" i="1" s="1"/>
  <c r="C48" i="1" s="1"/>
  <c r="E66" i="3" l="1"/>
  <c r="F66" i="3" s="1"/>
  <c r="C67" i="3" s="1"/>
  <c r="E67" i="3" s="1"/>
  <c r="F67" i="3" s="1"/>
  <c r="C68" i="3" s="1"/>
  <c r="D48" i="1"/>
  <c r="E48" i="1"/>
  <c r="C49" i="1" s="1"/>
  <c r="E68" i="3" l="1"/>
  <c r="F68" i="3"/>
  <c r="C69" i="3" s="1"/>
  <c r="D49" i="1"/>
  <c r="E49" i="1" s="1"/>
  <c r="C50" i="1" s="1"/>
  <c r="E69" i="3" l="1"/>
  <c r="F69" i="3"/>
  <c r="C70" i="3" s="1"/>
  <c r="E70" i="3" s="1"/>
  <c r="F70" i="3" s="1"/>
  <c r="C71" i="3" s="1"/>
  <c r="D50" i="1"/>
  <c r="E50" i="1"/>
  <c r="C51" i="1" s="1"/>
  <c r="E71" i="3" l="1"/>
  <c r="F71" i="3" s="1"/>
  <c r="C72" i="3" s="1"/>
  <c r="D51" i="1"/>
  <c r="E51" i="1" s="1"/>
  <c r="C52" i="1" s="1"/>
  <c r="E72" i="3" l="1"/>
  <c r="F72" i="3" s="1"/>
  <c r="C73" i="3" s="1"/>
  <c r="D52" i="1"/>
  <c r="E52" i="1"/>
  <c r="C53" i="1" s="1"/>
  <c r="E73" i="3" l="1"/>
  <c r="F73" i="3"/>
  <c r="C74" i="3" s="1"/>
  <c r="E74" i="3" s="1"/>
  <c r="F74" i="3" s="1"/>
  <c r="C75" i="3" s="1"/>
  <c r="E75" i="3" s="1"/>
  <c r="F75" i="3" s="1"/>
  <c r="D53" i="1"/>
  <c r="E53" i="1"/>
  <c r="C54" i="1" s="1"/>
  <c r="D54" i="1" l="1"/>
  <c r="E54" i="1"/>
  <c r="C55" i="1" s="1"/>
  <c r="D55" i="1" l="1"/>
  <c r="E55" i="1"/>
  <c r="C56" i="1" s="1"/>
  <c r="D56" i="1" l="1"/>
  <c r="E56" i="1" s="1"/>
  <c r="C57" i="1" s="1"/>
  <c r="D57" i="1" l="1"/>
  <c r="E57" i="1" s="1"/>
  <c r="C58" i="1" s="1"/>
  <c r="D58" i="1" s="1"/>
  <c r="E58" i="1" s="1"/>
  <c r="C59" i="1" s="1"/>
  <c r="D59" i="1" s="1"/>
  <c r="E59" i="1" s="1"/>
  <c r="C60" i="1" s="1"/>
  <c r="D60" i="1" s="1"/>
  <c r="E60" i="1" s="1"/>
  <c r="C61" i="1" s="1"/>
  <c r="D61" i="1" s="1"/>
  <c r="E61" i="1" s="1"/>
  <c r="C62" i="1" s="1"/>
  <c r="D62" i="1" l="1"/>
  <c r="E62" i="1" s="1"/>
  <c r="C63" i="1" s="1"/>
  <c r="D63" i="1" l="1"/>
  <c r="E63" i="1" s="1"/>
  <c r="C64" i="1" s="1"/>
  <c r="D64" i="1" l="1"/>
  <c r="E64" i="1"/>
  <c r="C65" i="1" s="1"/>
  <c r="D65" i="1" l="1"/>
  <c r="E65" i="1" s="1"/>
  <c r="C66" i="1" s="1"/>
  <c r="D66" i="1" l="1"/>
  <c r="E66" i="1" s="1"/>
  <c r="C67" i="1" s="1"/>
  <c r="D67" i="1" l="1"/>
  <c r="E67" i="1" s="1"/>
  <c r="C68" i="1" s="1"/>
  <c r="D68" i="1" l="1"/>
  <c r="E68" i="1" s="1"/>
  <c r="C69" i="1" s="1"/>
  <c r="D69" i="1" l="1"/>
  <c r="E69" i="1"/>
  <c r="C70" i="1" s="1"/>
  <c r="D70" i="1" l="1"/>
  <c r="E70" i="1"/>
  <c r="C71" i="1" s="1"/>
  <c r="D71" i="1" l="1"/>
  <c r="E71" i="1" s="1"/>
  <c r="C72" i="1" s="1"/>
  <c r="D72" i="1" l="1"/>
  <c r="E72" i="1"/>
</calcChain>
</file>

<file path=xl/sharedStrings.xml><?xml version="1.0" encoding="utf-8"?>
<sst xmlns="http://schemas.openxmlformats.org/spreadsheetml/2006/main" count="66" uniqueCount="34">
  <si>
    <t>Параметры вклада</t>
  </si>
  <si>
    <t>Ед. изм.</t>
  </si>
  <si>
    <t>Значение</t>
  </si>
  <si>
    <t>Сумма вклада начальная</t>
  </si>
  <si>
    <t>руб.</t>
  </si>
  <si>
    <t>Ставка</t>
  </si>
  <si>
    <t>% в год</t>
  </si>
  <si>
    <t>Срок размещения вклада</t>
  </si>
  <si>
    <t>мес.</t>
  </si>
  <si>
    <t>Сумма вклада конечная</t>
  </si>
  <si>
    <t>Баланс на начало периода</t>
  </si>
  <si>
    <t>Начисленный % за период</t>
  </si>
  <si>
    <t>Баланс на конец периода</t>
  </si>
  <si>
    <t>Период/Месяц</t>
  </si>
  <si>
    <t>Сложный процент (Ежемесячная капитализация/по периодам)</t>
  </si>
  <si>
    <t>Капитализация по периодам</t>
  </si>
  <si>
    <t>Сумма вклада итоговая</t>
  </si>
  <si>
    <t>Сумма начисленных процентов</t>
  </si>
  <si>
    <t>Число периодов начисления % за год</t>
  </si>
  <si>
    <t>лет</t>
  </si>
  <si>
    <t xml:space="preserve">Для сравнения: начисление по простой ставке </t>
  </si>
  <si>
    <t>Расчёт суммы начисленных процентов</t>
  </si>
  <si>
    <t>Срок, лет</t>
  </si>
  <si>
    <t>Простые %</t>
  </si>
  <si>
    <t>Сложные %</t>
  </si>
  <si>
    <t>Постоянное пополнение</t>
  </si>
  <si>
    <t>Ставка годовая</t>
  </si>
  <si>
    <t>%</t>
  </si>
  <si>
    <t>Ставка ежемесячная</t>
  </si>
  <si>
    <t>Пополнение в начале периода</t>
  </si>
  <si>
    <t>Вычисление сложного процента (С постоянным пополнением)</t>
  </si>
  <si>
    <t>Разбивка по месяцам</t>
  </si>
  <si>
    <t>Месяц</t>
  </si>
  <si>
    <t>Сумма вклада итоговая
(При стабильно одинаковой сумме пополнения)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</si>
</sst>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0.0%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b/>
      <sz val="16"/>
      <color rgb="FF00B0F0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vertical="center"/>
    </xf>
    <xf numFmtId="0" fontId="4" fillId="0" borderId="0" xfId="0" applyFont="1"/>
    <xf numFmtId="0" fontId="13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164" fontId="12" fillId="0" borderId="1" xfId="1" applyNumberFormat="1" applyFont="1" applyBorder="1"/>
    <xf numFmtId="4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4" fillId="5" borderId="1" xfId="0" applyNumberFormat="1" applyFont="1" applyFill="1" applyBorder="1"/>
    <xf numFmtId="164" fontId="4" fillId="5" borderId="1" xfId="1" applyNumberFormat="1" applyFont="1" applyFill="1" applyBorder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4" fontId="12" fillId="0" borderId="1" xfId="0" applyNumberFormat="1" applyFont="1" applyBorder="1"/>
    <xf numFmtId="4" fontId="11" fillId="4" borderId="1" xfId="0" applyNumberFormat="1" applyFont="1" applyFill="1" applyBorder="1"/>
    <xf numFmtId="0" fontId="11" fillId="4" borderId="1" xfId="0" applyFont="1" applyFill="1" applyBorder="1"/>
    <xf numFmtId="4" fontId="14" fillId="0" borderId="1" xfId="0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8" fontId="13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4" fillId="5" borderId="1" xfId="0" applyFont="1" applyFill="1" applyBorder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Сравнение методов начисления процентов: </a:t>
            </a:r>
            <a:r>
              <a:rPr lang="ru-RU">
                <a:solidFill>
                  <a:schemeClr val="accent2"/>
                </a:solidFill>
              </a:rPr>
              <a:t>Простые</a:t>
            </a:r>
            <a:r>
              <a:rPr lang="ru-RU"/>
              <a:t> </a:t>
            </a:r>
            <a:r>
              <a:rPr lang="en-US"/>
              <a:t>vs </a:t>
            </a:r>
            <a:r>
              <a:rPr lang="ru-RU">
                <a:solidFill>
                  <a:srgbClr val="00B0F0"/>
                </a:solidFill>
              </a:rPr>
              <a:t>Сложные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75672976402557"/>
          <c:y val="0.15564647189500377"/>
          <c:w val="0.76290674900838751"/>
          <c:h val="0.69631424558547805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'Наглядное сравнение'!$D$10</c:f>
              <c:strCache>
                <c:ptCount val="1"/>
                <c:pt idx="0">
                  <c:v>Простые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'Наглядное сравнение'!$B$11:$B$21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'Наглядное сравнение'!$D$11:$D$21</c:f>
              <c:numCache>
                <c:formatCode>#\ ##0.0</c:formatCode>
                <c:ptCount val="11"/>
                <c:pt idx="0">
                  <c:v>100000</c:v>
                </c:pt>
                <c:pt idx="1">
                  <c:v>120000</c:v>
                </c:pt>
                <c:pt idx="2">
                  <c:v>140000</c:v>
                </c:pt>
                <c:pt idx="3">
                  <c:v>160000</c:v>
                </c:pt>
                <c:pt idx="4">
                  <c:v>180000</c:v>
                </c:pt>
                <c:pt idx="5">
                  <c:v>200000</c:v>
                </c:pt>
                <c:pt idx="6">
                  <c:v>220000.00000000003</c:v>
                </c:pt>
                <c:pt idx="7">
                  <c:v>240000.00000000003</c:v>
                </c:pt>
                <c:pt idx="8">
                  <c:v>260000</c:v>
                </c:pt>
                <c:pt idx="9">
                  <c:v>280000</c:v>
                </c:pt>
                <c:pt idx="10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F-429A-8A97-2779E98818B7}"/>
            </c:ext>
          </c:extLst>
        </c:ser>
        <c:ser>
          <c:idx val="2"/>
          <c:order val="1"/>
          <c:tx>
            <c:strRef>
              <c:f>'Наглядное сравнение'!$C$10</c:f>
              <c:strCache>
                <c:ptCount val="1"/>
                <c:pt idx="0">
                  <c:v>Сложные %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'Наглядное сравнение'!$B$11:$B$21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'Наглядное сравнение'!$C$11:$C$21</c:f>
              <c:numCache>
                <c:formatCode>#\ ##0.0</c:formatCode>
                <c:ptCount val="11"/>
                <c:pt idx="0">
                  <c:v>100000</c:v>
                </c:pt>
                <c:pt idx="1">
                  <c:v>120000</c:v>
                </c:pt>
                <c:pt idx="2">
                  <c:v>144000</c:v>
                </c:pt>
                <c:pt idx="3">
                  <c:v>172800</c:v>
                </c:pt>
                <c:pt idx="4">
                  <c:v>207360</c:v>
                </c:pt>
                <c:pt idx="5">
                  <c:v>248832</c:v>
                </c:pt>
                <c:pt idx="6">
                  <c:v>298598.39999999997</c:v>
                </c:pt>
                <c:pt idx="7">
                  <c:v>358318.07999999996</c:v>
                </c:pt>
                <c:pt idx="8">
                  <c:v>429981.69599999994</c:v>
                </c:pt>
                <c:pt idx="9">
                  <c:v>515978.03519999993</c:v>
                </c:pt>
                <c:pt idx="10">
                  <c:v>619173.64223999996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7F-429A-8A97-2779E988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651008"/>
        <c:axId val="104656896"/>
        <c:axId val="748431600"/>
      </c:bar3DChart>
      <c:catAx>
        <c:axId val="1046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56896"/>
        <c:crosses val="autoZero"/>
        <c:auto val="1"/>
        <c:lblAlgn val="ctr"/>
        <c:lblOffset val="100"/>
        <c:noMultiLvlLbl val="0"/>
      </c:catAx>
      <c:valAx>
        <c:axId val="104656896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51008"/>
        <c:crosses val="autoZero"/>
        <c:crossBetween val="between"/>
      </c:valAx>
      <c:serAx>
        <c:axId val="7484316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465689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662940</xdr:colOff>
      <xdr:row>3</xdr:row>
      <xdr:rowOff>38100</xdr:rowOff>
    </xdr:from>
    <xdr:to>
      <xdr:col>5</xdr:col>
      <xdr:colOff>448815</xdr:colOff>
      <xdr:row>8</xdr:row>
      <xdr:rowOff>19090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AB8516-F1FA-4E48-8A04-13B253E08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670560"/>
          <a:ext cx="906015" cy="895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14857</xdr:colOff>
      <xdr:row>3</xdr:row>
      <xdr:rowOff>53789</xdr:rowOff>
    </xdr:from>
    <xdr:to>
      <xdr:col>11</xdr:col>
      <xdr:colOff>564776</xdr:colOff>
      <xdr:row>21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DFA69F1-D861-430F-9101-C5F002609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170329</xdr:colOff>
      <xdr:row>16</xdr:row>
      <xdr:rowOff>157772</xdr:rowOff>
    </xdr:from>
    <xdr:to>
      <xdr:col>6</xdr:col>
      <xdr:colOff>322729</xdr:colOff>
      <xdr:row>20</xdr:row>
      <xdr:rowOff>178215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B686E6E-1C22-4440-8681-2372EE99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8541" y="3394031"/>
          <a:ext cx="762000" cy="73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462322</xdr:colOff>
      <xdr:row>5</xdr:row>
      <xdr:rowOff>107576</xdr:rowOff>
    </xdr:from>
    <xdr:to>
      <xdr:col>6</xdr:col>
      <xdr:colOff>202346</xdr:colOff>
      <xdr:row>9</xdr:row>
      <xdr:rowOff>128019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967130-7349-4F4D-81AD-1BE4D2E5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9106" y="1093694"/>
          <a:ext cx="762000" cy="73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zoomScale="85" zoomScaleNormal="85" workbookViewId="0"/>
  </sheetViews>
  <sheetFormatPr defaultRowHeight="14.4" x14ac:dyDescent="0.3"/>
  <cols>
    <col min="1" max="1" width="8.88671875" style="6"/>
    <col min="2" max="2" width="45.77734375" style="6" bestFit="1" customWidth="1"/>
    <col min="3" max="3" width="15.6640625" style="6" bestFit="1" customWidth="1"/>
    <col min="4" max="4" width="13.44140625" style="6" customWidth="1"/>
    <col min="5" max="5" width="16.33203125" style="6" bestFit="1" customWidth="1"/>
    <col min="6" max="6" width="8.88671875" style="6"/>
    <col min="7" max="7" width="43.88671875" style="6" bestFit="1" customWidth="1"/>
    <col min="8" max="8" width="8.21875" style="6" bestFit="1" customWidth="1"/>
    <col min="9" max="9" width="10.88671875" style="6" bestFit="1" customWidth="1"/>
    <col min="10" max="16384" width="8.88671875" style="6"/>
  </cols>
  <sheetData>
    <row r="1" spans="1:10" x14ac:dyDescent="0.3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21" x14ac:dyDescent="0.3">
      <c r="A2" s="16"/>
      <c r="B2" s="52" t="s">
        <v>14</v>
      </c>
      <c r="C2" s="52"/>
      <c r="D2" s="52"/>
      <c r="E2" s="52"/>
      <c r="F2" s="16"/>
      <c r="G2" s="54" t="s">
        <v>21</v>
      </c>
      <c r="H2" s="54"/>
      <c r="I2" s="54"/>
      <c r="J2" s="16"/>
    </row>
    <row r="3" spans="1:10" x14ac:dyDescent="0.3">
      <c r="A3" s="16"/>
      <c r="F3" s="16"/>
      <c r="G3" s="53"/>
      <c r="H3" s="53"/>
      <c r="I3" s="53"/>
      <c r="J3" s="16"/>
    </row>
    <row r="4" spans="1:10" x14ac:dyDescent="0.3">
      <c r="A4" s="16"/>
      <c r="B4" s="11" t="s">
        <v>0</v>
      </c>
      <c r="C4" s="11" t="s">
        <v>1</v>
      </c>
      <c r="D4" s="14" t="s">
        <v>2</v>
      </c>
      <c r="F4" s="16"/>
      <c r="G4" s="2" t="s">
        <v>0</v>
      </c>
      <c r="H4" s="2" t="s">
        <v>1</v>
      </c>
      <c r="I4" s="2" t="s">
        <v>2</v>
      </c>
      <c r="J4" s="16"/>
    </row>
    <row r="5" spans="1:10" x14ac:dyDescent="0.3">
      <c r="A5" s="16"/>
      <c r="B5" s="12" t="s">
        <v>3</v>
      </c>
      <c r="C5" s="12" t="s">
        <v>4</v>
      </c>
      <c r="D5" s="38">
        <v>100000</v>
      </c>
      <c r="F5" s="16"/>
      <c r="G5" s="3" t="s">
        <v>3</v>
      </c>
      <c r="H5" s="3" t="s">
        <v>4</v>
      </c>
      <c r="I5" s="38">
        <v>100000</v>
      </c>
      <c r="J5" s="16"/>
    </row>
    <row r="6" spans="1:10" x14ac:dyDescent="0.3">
      <c r="A6" s="16"/>
      <c r="B6" s="12" t="s">
        <v>5</v>
      </c>
      <c r="C6" s="12" t="s">
        <v>6</v>
      </c>
      <c r="D6" s="32">
        <v>0.2</v>
      </c>
      <c r="F6" s="16"/>
      <c r="G6" s="3" t="s">
        <v>5</v>
      </c>
      <c r="H6" s="3" t="s">
        <v>6</v>
      </c>
      <c r="I6" s="32">
        <v>0.2</v>
      </c>
      <c r="J6" s="16"/>
    </row>
    <row r="7" spans="1:10" x14ac:dyDescent="0.3">
      <c r="A7" s="16"/>
      <c r="B7" s="12" t="s">
        <v>7</v>
      </c>
      <c r="C7" s="12" t="s">
        <v>8</v>
      </c>
      <c r="D7" s="39">
        <v>12</v>
      </c>
      <c r="F7" s="16"/>
      <c r="G7" s="3" t="s">
        <v>18</v>
      </c>
      <c r="H7" s="3"/>
      <c r="I7" s="39">
        <v>1</v>
      </c>
      <c r="J7" s="16"/>
    </row>
    <row r="8" spans="1:10" x14ac:dyDescent="0.3">
      <c r="A8" s="16"/>
      <c r="B8" s="13" t="s">
        <v>16</v>
      </c>
      <c r="C8" s="13" t="s">
        <v>4</v>
      </c>
      <c r="D8" s="15">
        <f>D5*(1+D6/12)^D7</f>
        <v>121939.10849052318</v>
      </c>
      <c r="F8" s="16"/>
      <c r="G8" s="3" t="s">
        <v>7</v>
      </c>
      <c r="H8" s="3" t="s">
        <v>19</v>
      </c>
      <c r="I8" s="39">
        <v>3</v>
      </c>
      <c r="J8" s="16"/>
    </row>
    <row r="9" spans="1:10" x14ac:dyDescent="0.3">
      <c r="A9" s="16"/>
      <c r="B9" s="7"/>
      <c r="C9" s="7"/>
      <c r="D9" s="8"/>
      <c r="F9" s="16"/>
      <c r="G9" s="1" t="s">
        <v>9</v>
      </c>
      <c r="H9" s="1" t="s">
        <v>4</v>
      </c>
      <c r="I9" s="17">
        <f>I5*(1+I6/I7)^(I8*I7)</f>
        <v>172800</v>
      </c>
      <c r="J9" s="16"/>
    </row>
    <row r="10" spans="1:10" x14ac:dyDescent="0.3">
      <c r="A10" s="16"/>
      <c r="B10" s="7"/>
      <c r="C10" s="7"/>
      <c r="D10" s="8"/>
      <c r="F10" s="16"/>
      <c r="G10" s="18" t="s">
        <v>17</v>
      </c>
      <c r="H10" s="4" t="s">
        <v>4</v>
      </c>
      <c r="I10" s="5">
        <f>I9-I5</f>
        <v>72800</v>
      </c>
      <c r="J10" s="16"/>
    </row>
    <row r="11" spans="1:10" ht="14.4" customHeight="1" x14ac:dyDescent="0.3">
      <c r="A11" s="16"/>
      <c r="B11" s="53" t="s">
        <v>15</v>
      </c>
      <c r="C11" s="53"/>
      <c r="D11" s="53"/>
      <c r="E11" s="53"/>
      <c r="F11" s="16"/>
      <c r="G11" s="50" t="s">
        <v>20</v>
      </c>
      <c r="H11" s="1" t="s">
        <v>4</v>
      </c>
      <c r="I11" s="17">
        <f>I8*I6*I5</f>
        <v>60000.000000000007</v>
      </c>
      <c r="J11" s="16"/>
    </row>
    <row r="12" spans="1:10" ht="28.8" x14ac:dyDescent="0.3">
      <c r="A12" s="16"/>
      <c r="B12" s="10" t="s">
        <v>13</v>
      </c>
      <c r="C12" s="9" t="s">
        <v>10</v>
      </c>
      <c r="D12" s="9" t="s">
        <v>11</v>
      </c>
      <c r="E12" s="9" t="s">
        <v>12</v>
      </c>
      <c r="F12" s="16"/>
      <c r="G12" s="16"/>
      <c r="H12" s="16"/>
      <c r="I12" s="16"/>
      <c r="J12" s="16"/>
    </row>
    <row r="13" spans="1:10" x14ac:dyDescent="0.3">
      <c r="A13" s="16"/>
      <c r="B13" s="29">
        <v>1</v>
      </c>
      <c r="C13" s="28">
        <f>$D$5</f>
        <v>100000</v>
      </c>
      <c r="D13" s="28">
        <f>C13*$D$6/12</f>
        <v>1666.6666666666667</v>
      </c>
      <c r="E13" s="28">
        <f>C13+D13</f>
        <v>101666.66666666667</v>
      </c>
      <c r="F13" s="16"/>
    </row>
    <row r="14" spans="1:10" hidden="1" x14ac:dyDescent="0.3">
      <c r="A14" s="16"/>
      <c r="B14" s="30">
        <v>2</v>
      </c>
      <c r="C14" s="28">
        <f>E13</f>
        <v>101666.66666666667</v>
      </c>
      <c r="D14" s="28">
        <f t="shared" ref="D14:D72" si="0">C14*$D$6/12</f>
        <v>1694.4444444444446</v>
      </c>
      <c r="E14" s="28">
        <f t="shared" ref="E14:E72" si="1">C14+D14</f>
        <v>103361.11111111111</v>
      </c>
      <c r="F14" s="16"/>
    </row>
    <row r="15" spans="1:10" hidden="1" x14ac:dyDescent="0.3">
      <c r="A15" s="16"/>
      <c r="B15" s="30">
        <v>3</v>
      </c>
      <c r="C15" s="28">
        <f t="shared" ref="C15:C72" si="2">E14</f>
        <v>103361.11111111111</v>
      </c>
      <c r="D15" s="28">
        <f t="shared" si="0"/>
        <v>1722.6851851851852</v>
      </c>
      <c r="E15" s="28">
        <f t="shared" si="1"/>
        <v>105083.79629629629</v>
      </c>
      <c r="F15" s="16"/>
    </row>
    <row r="16" spans="1:10" hidden="1" x14ac:dyDescent="0.3">
      <c r="A16" s="16"/>
      <c r="B16" s="30">
        <v>4</v>
      </c>
      <c r="C16" s="28">
        <f t="shared" si="2"/>
        <v>105083.79629629629</v>
      </c>
      <c r="D16" s="28">
        <f t="shared" si="0"/>
        <v>1751.3966049382716</v>
      </c>
      <c r="E16" s="28">
        <f t="shared" si="1"/>
        <v>106835.19290123456</v>
      </c>
      <c r="F16" s="16"/>
    </row>
    <row r="17" spans="1:6" hidden="1" x14ac:dyDescent="0.3">
      <c r="A17" s="16"/>
      <c r="B17" s="30">
        <v>5</v>
      </c>
      <c r="C17" s="28">
        <f t="shared" si="2"/>
        <v>106835.19290123456</v>
      </c>
      <c r="D17" s="28">
        <f t="shared" si="0"/>
        <v>1780.5865483539094</v>
      </c>
      <c r="E17" s="28">
        <f t="shared" si="1"/>
        <v>108615.77944958847</v>
      </c>
      <c r="F17" s="16"/>
    </row>
    <row r="18" spans="1:6" hidden="1" x14ac:dyDescent="0.3">
      <c r="A18" s="16"/>
      <c r="B18" s="30">
        <v>6</v>
      </c>
      <c r="C18" s="28">
        <f t="shared" si="2"/>
        <v>108615.77944958847</v>
      </c>
      <c r="D18" s="28">
        <f t="shared" si="0"/>
        <v>1810.2629908264746</v>
      </c>
      <c r="E18" s="28">
        <f t="shared" si="1"/>
        <v>110426.04244041495</v>
      </c>
      <c r="F18" s="16"/>
    </row>
    <row r="19" spans="1:6" hidden="1" x14ac:dyDescent="0.3">
      <c r="A19" s="16"/>
      <c r="B19" s="30">
        <v>7</v>
      </c>
      <c r="C19" s="28">
        <f t="shared" si="2"/>
        <v>110426.04244041495</v>
      </c>
      <c r="D19" s="28">
        <f t="shared" si="0"/>
        <v>1840.4340406735828</v>
      </c>
      <c r="E19" s="28">
        <f t="shared" si="1"/>
        <v>112266.47648108854</v>
      </c>
      <c r="F19" s="16"/>
    </row>
    <row r="20" spans="1:6" hidden="1" x14ac:dyDescent="0.3">
      <c r="A20" s="16"/>
      <c r="B20" s="30">
        <v>8</v>
      </c>
      <c r="C20" s="28">
        <f t="shared" si="2"/>
        <v>112266.47648108854</v>
      </c>
      <c r="D20" s="28">
        <f t="shared" si="0"/>
        <v>1871.1079413514756</v>
      </c>
      <c r="E20" s="28">
        <f t="shared" si="1"/>
        <v>114137.58442244002</v>
      </c>
      <c r="F20" s="16"/>
    </row>
    <row r="21" spans="1:6" hidden="1" x14ac:dyDescent="0.3">
      <c r="A21" s="16"/>
      <c r="B21" s="30">
        <v>9</v>
      </c>
      <c r="C21" s="28">
        <f t="shared" si="2"/>
        <v>114137.58442244002</v>
      </c>
      <c r="D21" s="28">
        <f t="shared" si="0"/>
        <v>1902.2930737073339</v>
      </c>
      <c r="E21" s="28">
        <f t="shared" si="1"/>
        <v>116039.87749614735</v>
      </c>
      <c r="F21" s="16"/>
    </row>
    <row r="22" spans="1:6" hidden="1" x14ac:dyDescent="0.3">
      <c r="A22" s="16"/>
      <c r="B22" s="30">
        <v>10</v>
      </c>
      <c r="C22" s="28">
        <f t="shared" si="2"/>
        <v>116039.87749614735</v>
      </c>
      <c r="D22" s="28">
        <f t="shared" si="0"/>
        <v>1933.9979582691228</v>
      </c>
      <c r="E22" s="28">
        <f t="shared" si="1"/>
        <v>117973.87545441647</v>
      </c>
      <c r="F22" s="16"/>
    </row>
    <row r="23" spans="1:6" hidden="1" x14ac:dyDescent="0.3">
      <c r="A23" s="16"/>
      <c r="B23" s="30">
        <v>11</v>
      </c>
      <c r="C23" s="28">
        <f t="shared" si="2"/>
        <v>117973.87545441647</v>
      </c>
      <c r="D23" s="28">
        <f t="shared" si="0"/>
        <v>1966.231257573608</v>
      </c>
      <c r="E23" s="28">
        <f t="shared" si="1"/>
        <v>119940.10671199008</v>
      </c>
      <c r="F23" s="16"/>
    </row>
    <row r="24" spans="1:6" x14ac:dyDescent="0.3">
      <c r="A24" s="16"/>
      <c r="B24" s="29">
        <v>12</v>
      </c>
      <c r="C24" s="28">
        <f t="shared" si="2"/>
        <v>119940.10671199008</v>
      </c>
      <c r="D24" s="28">
        <f t="shared" si="0"/>
        <v>1999.0017785331681</v>
      </c>
      <c r="E24" s="28">
        <f t="shared" si="1"/>
        <v>121939.10849052326</v>
      </c>
      <c r="F24" s="16"/>
    </row>
    <row r="25" spans="1:6" hidden="1" x14ac:dyDescent="0.3">
      <c r="A25" s="16"/>
      <c r="B25" s="30">
        <v>13</v>
      </c>
      <c r="C25" s="28">
        <f t="shared" si="2"/>
        <v>121939.10849052326</v>
      </c>
      <c r="D25" s="28">
        <f t="shared" si="0"/>
        <v>2032.3184748420545</v>
      </c>
      <c r="E25" s="28">
        <f t="shared" si="1"/>
        <v>123971.42696536532</v>
      </c>
      <c r="F25" s="16"/>
    </row>
    <row r="26" spans="1:6" hidden="1" x14ac:dyDescent="0.3">
      <c r="A26" s="16"/>
      <c r="B26" s="30">
        <v>14</v>
      </c>
      <c r="C26" s="28">
        <f t="shared" si="2"/>
        <v>123971.42696536532</v>
      </c>
      <c r="D26" s="28">
        <f t="shared" si="0"/>
        <v>2066.1904494227551</v>
      </c>
      <c r="E26" s="28">
        <f t="shared" si="1"/>
        <v>126037.61741478807</v>
      </c>
      <c r="F26" s="16"/>
    </row>
    <row r="27" spans="1:6" hidden="1" x14ac:dyDescent="0.3">
      <c r="A27" s="16"/>
      <c r="B27" s="30">
        <v>15</v>
      </c>
      <c r="C27" s="28">
        <f t="shared" si="2"/>
        <v>126037.61741478807</v>
      </c>
      <c r="D27" s="28">
        <f t="shared" si="0"/>
        <v>2100.6269569131346</v>
      </c>
      <c r="E27" s="28">
        <f t="shared" si="1"/>
        <v>128138.24437170121</v>
      </c>
      <c r="F27" s="16"/>
    </row>
    <row r="28" spans="1:6" hidden="1" x14ac:dyDescent="0.3">
      <c r="A28" s="16"/>
      <c r="B28" s="30">
        <v>16</v>
      </c>
      <c r="C28" s="28">
        <f t="shared" si="2"/>
        <v>128138.24437170121</v>
      </c>
      <c r="D28" s="28">
        <f t="shared" si="0"/>
        <v>2135.6374061950205</v>
      </c>
      <c r="E28" s="28">
        <f t="shared" si="1"/>
        <v>130273.88177789623</v>
      </c>
      <c r="F28" s="16"/>
    </row>
    <row r="29" spans="1:6" hidden="1" x14ac:dyDescent="0.3">
      <c r="A29" s="16"/>
      <c r="B29" s="30">
        <v>17</v>
      </c>
      <c r="C29" s="28">
        <f t="shared" si="2"/>
        <v>130273.88177789623</v>
      </c>
      <c r="D29" s="28">
        <f t="shared" si="0"/>
        <v>2171.2313629649375</v>
      </c>
      <c r="E29" s="28">
        <f t="shared" si="1"/>
        <v>132445.11314086115</v>
      </c>
      <c r="F29" s="16"/>
    </row>
    <row r="30" spans="1:6" hidden="1" x14ac:dyDescent="0.3">
      <c r="A30" s="16"/>
      <c r="B30" s="30">
        <v>18</v>
      </c>
      <c r="C30" s="28">
        <f t="shared" si="2"/>
        <v>132445.11314086115</v>
      </c>
      <c r="D30" s="28">
        <f t="shared" si="0"/>
        <v>2207.4185523476858</v>
      </c>
      <c r="E30" s="28">
        <f t="shared" si="1"/>
        <v>134652.53169320885</v>
      </c>
      <c r="F30" s="16"/>
    </row>
    <row r="31" spans="1:6" hidden="1" x14ac:dyDescent="0.3">
      <c r="A31" s="16"/>
      <c r="B31" s="30">
        <v>19</v>
      </c>
      <c r="C31" s="28">
        <f t="shared" si="2"/>
        <v>134652.53169320885</v>
      </c>
      <c r="D31" s="28">
        <f t="shared" si="0"/>
        <v>2244.2088615534808</v>
      </c>
      <c r="E31" s="28">
        <f t="shared" si="1"/>
        <v>136896.74055476233</v>
      </c>
      <c r="F31" s="16"/>
    </row>
    <row r="32" spans="1:6" hidden="1" x14ac:dyDescent="0.3">
      <c r="A32" s="16"/>
      <c r="B32" s="30">
        <v>20</v>
      </c>
      <c r="C32" s="28">
        <f t="shared" si="2"/>
        <v>136896.74055476233</v>
      </c>
      <c r="D32" s="28">
        <f t="shared" si="0"/>
        <v>2281.6123425793726</v>
      </c>
      <c r="E32" s="28">
        <f t="shared" si="1"/>
        <v>139178.35289734171</v>
      </c>
      <c r="F32" s="16"/>
    </row>
    <row r="33" spans="1:6" hidden="1" x14ac:dyDescent="0.3">
      <c r="A33" s="16"/>
      <c r="B33" s="30">
        <v>21</v>
      </c>
      <c r="C33" s="28">
        <f t="shared" si="2"/>
        <v>139178.35289734171</v>
      </c>
      <c r="D33" s="28">
        <f t="shared" si="0"/>
        <v>2319.6392149556955</v>
      </c>
      <c r="E33" s="28">
        <f t="shared" si="1"/>
        <v>141497.99211229742</v>
      </c>
      <c r="F33" s="16"/>
    </row>
    <row r="34" spans="1:6" hidden="1" x14ac:dyDescent="0.3">
      <c r="A34" s="16"/>
      <c r="B34" s="30">
        <v>22</v>
      </c>
      <c r="C34" s="28">
        <f t="shared" si="2"/>
        <v>141497.99211229742</v>
      </c>
      <c r="D34" s="28">
        <f t="shared" si="0"/>
        <v>2358.2998685382904</v>
      </c>
      <c r="E34" s="28">
        <f t="shared" si="1"/>
        <v>143856.2919808357</v>
      </c>
      <c r="F34" s="16"/>
    </row>
    <row r="35" spans="1:6" hidden="1" x14ac:dyDescent="0.3">
      <c r="A35" s="16"/>
      <c r="B35" s="30">
        <v>23</v>
      </c>
      <c r="C35" s="28">
        <f t="shared" si="2"/>
        <v>143856.2919808357</v>
      </c>
      <c r="D35" s="28">
        <f t="shared" si="0"/>
        <v>2397.6048663472616</v>
      </c>
      <c r="E35" s="28">
        <f t="shared" si="1"/>
        <v>146253.89684718297</v>
      </c>
      <c r="F35" s="16"/>
    </row>
    <row r="36" spans="1:6" x14ac:dyDescent="0.3">
      <c r="A36" s="16"/>
      <c r="B36" s="29">
        <v>24</v>
      </c>
      <c r="C36" s="28">
        <f t="shared" si="2"/>
        <v>146253.89684718297</v>
      </c>
      <c r="D36" s="28">
        <f t="shared" si="0"/>
        <v>2437.5649474530496</v>
      </c>
      <c r="E36" s="28">
        <f t="shared" si="1"/>
        <v>148691.46179463601</v>
      </c>
      <c r="F36" s="16"/>
    </row>
    <row r="37" spans="1:6" hidden="1" x14ac:dyDescent="0.3">
      <c r="A37" s="16"/>
      <c r="B37" s="30">
        <v>25</v>
      </c>
      <c r="C37" s="28">
        <f t="shared" si="2"/>
        <v>148691.46179463601</v>
      </c>
      <c r="D37" s="28">
        <f t="shared" si="0"/>
        <v>2478.1910299106003</v>
      </c>
      <c r="E37" s="28">
        <f t="shared" si="1"/>
        <v>151169.65282454662</v>
      </c>
      <c r="F37" s="16"/>
    </row>
    <row r="38" spans="1:6" hidden="1" x14ac:dyDescent="0.3">
      <c r="A38" s="16"/>
      <c r="B38" s="30">
        <v>26</v>
      </c>
      <c r="C38" s="28">
        <f t="shared" si="2"/>
        <v>151169.65282454662</v>
      </c>
      <c r="D38" s="28">
        <f t="shared" si="0"/>
        <v>2519.4942137424437</v>
      </c>
      <c r="E38" s="28">
        <f t="shared" si="1"/>
        <v>153689.14703828905</v>
      </c>
      <c r="F38" s="16"/>
    </row>
    <row r="39" spans="1:6" hidden="1" x14ac:dyDescent="0.3">
      <c r="A39" s="16"/>
      <c r="B39" s="30">
        <v>27</v>
      </c>
      <c r="C39" s="28">
        <f t="shared" si="2"/>
        <v>153689.14703828905</v>
      </c>
      <c r="D39" s="28">
        <f t="shared" si="0"/>
        <v>2561.4857839714846</v>
      </c>
      <c r="E39" s="28">
        <f t="shared" si="1"/>
        <v>156250.63282226055</v>
      </c>
      <c r="F39" s="16"/>
    </row>
    <row r="40" spans="1:6" hidden="1" x14ac:dyDescent="0.3">
      <c r="A40" s="16"/>
      <c r="B40" s="30">
        <v>28</v>
      </c>
      <c r="C40" s="28">
        <f t="shared" si="2"/>
        <v>156250.63282226055</v>
      </c>
      <c r="D40" s="28">
        <f t="shared" si="0"/>
        <v>2604.1772137043426</v>
      </c>
      <c r="E40" s="28">
        <f t="shared" si="1"/>
        <v>158854.81003596488</v>
      </c>
      <c r="F40" s="16"/>
    </row>
    <row r="41" spans="1:6" hidden="1" x14ac:dyDescent="0.3">
      <c r="A41" s="16"/>
      <c r="B41" s="30">
        <v>29</v>
      </c>
      <c r="C41" s="28">
        <f t="shared" si="2"/>
        <v>158854.81003596488</v>
      </c>
      <c r="D41" s="28">
        <f t="shared" si="0"/>
        <v>2647.5801672660814</v>
      </c>
      <c r="E41" s="28">
        <f t="shared" si="1"/>
        <v>161502.39020323096</v>
      </c>
      <c r="F41" s="16"/>
    </row>
    <row r="42" spans="1:6" hidden="1" x14ac:dyDescent="0.3">
      <c r="A42" s="16"/>
      <c r="B42" s="30">
        <v>30</v>
      </c>
      <c r="C42" s="28">
        <f t="shared" si="2"/>
        <v>161502.39020323096</v>
      </c>
      <c r="D42" s="28">
        <f t="shared" si="0"/>
        <v>2691.7065033871827</v>
      </c>
      <c r="E42" s="28">
        <f t="shared" si="1"/>
        <v>164194.09670661815</v>
      </c>
      <c r="F42" s="16"/>
    </row>
    <row r="43" spans="1:6" hidden="1" x14ac:dyDescent="0.3">
      <c r="A43" s="16"/>
      <c r="B43" s="30">
        <v>31</v>
      </c>
      <c r="C43" s="28">
        <f t="shared" si="2"/>
        <v>164194.09670661815</v>
      </c>
      <c r="D43" s="28">
        <f t="shared" si="0"/>
        <v>2736.5682784436358</v>
      </c>
      <c r="E43" s="28">
        <f t="shared" si="1"/>
        <v>166930.6649850618</v>
      </c>
      <c r="F43" s="16"/>
    </row>
    <row r="44" spans="1:6" hidden="1" x14ac:dyDescent="0.3">
      <c r="A44" s="16"/>
      <c r="B44" s="30">
        <v>32</v>
      </c>
      <c r="C44" s="28">
        <f t="shared" si="2"/>
        <v>166930.6649850618</v>
      </c>
      <c r="D44" s="28">
        <f t="shared" si="0"/>
        <v>2782.1777497510302</v>
      </c>
      <c r="E44" s="28">
        <f t="shared" si="1"/>
        <v>169712.84273481282</v>
      </c>
      <c r="F44" s="16"/>
    </row>
    <row r="45" spans="1:6" hidden="1" x14ac:dyDescent="0.3">
      <c r="A45" s="16"/>
      <c r="B45" s="30">
        <v>33</v>
      </c>
      <c r="C45" s="28">
        <f t="shared" si="2"/>
        <v>169712.84273481282</v>
      </c>
      <c r="D45" s="28">
        <f t="shared" si="0"/>
        <v>2828.5473789135472</v>
      </c>
      <c r="E45" s="28">
        <f t="shared" si="1"/>
        <v>172541.39011372637</v>
      </c>
      <c r="F45" s="16"/>
    </row>
    <row r="46" spans="1:6" hidden="1" x14ac:dyDescent="0.3">
      <c r="A46" s="16"/>
      <c r="B46" s="30">
        <v>34</v>
      </c>
      <c r="C46" s="28">
        <f t="shared" si="2"/>
        <v>172541.39011372637</v>
      </c>
      <c r="D46" s="28">
        <f t="shared" si="0"/>
        <v>2875.6898352287731</v>
      </c>
      <c r="E46" s="28">
        <f t="shared" si="1"/>
        <v>175417.07994895516</v>
      </c>
      <c r="F46" s="16"/>
    </row>
    <row r="47" spans="1:6" hidden="1" x14ac:dyDescent="0.3">
      <c r="A47" s="16"/>
      <c r="B47" s="30">
        <v>35</v>
      </c>
      <c r="C47" s="28">
        <f t="shared" si="2"/>
        <v>175417.07994895516</v>
      </c>
      <c r="D47" s="28">
        <f t="shared" si="0"/>
        <v>2923.6179991492531</v>
      </c>
      <c r="E47" s="28">
        <f t="shared" si="1"/>
        <v>178340.69794810441</v>
      </c>
      <c r="F47" s="16"/>
    </row>
    <row r="48" spans="1:6" x14ac:dyDescent="0.3">
      <c r="A48" s="16"/>
      <c r="B48" s="29">
        <v>36</v>
      </c>
      <c r="C48" s="28">
        <f t="shared" si="2"/>
        <v>178340.69794810441</v>
      </c>
      <c r="D48" s="28">
        <f t="shared" si="0"/>
        <v>2972.3449658017403</v>
      </c>
      <c r="E48" s="28">
        <f t="shared" si="1"/>
        <v>181313.04291390616</v>
      </c>
      <c r="F48" s="16"/>
    </row>
    <row r="49" spans="1:6" hidden="1" x14ac:dyDescent="0.3">
      <c r="A49" s="16"/>
      <c r="B49" s="30">
        <v>37</v>
      </c>
      <c r="C49" s="28">
        <f t="shared" si="2"/>
        <v>181313.04291390616</v>
      </c>
      <c r="D49" s="28">
        <f t="shared" si="0"/>
        <v>3021.8840485651031</v>
      </c>
      <c r="E49" s="28">
        <f t="shared" si="1"/>
        <v>184334.92696247128</v>
      </c>
      <c r="F49" s="16"/>
    </row>
    <row r="50" spans="1:6" hidden="1" x14ac:dyDescent="0.3">
      <c r="A50" s="16"/>
      <c r="B50" s="30">
        <v>38</v>
      </c>
      <c r="C50" s="28">
        <f t="shared" si="2"/>
        <v>184334.92696247128</v>
      </c>
      <c r="D50" s="28">
        <f t="shared" si="0"/>
        <v>3072.2487827078548</v>
      </c>
      <c r="E50" s="28">
        <f t="shared" si="1"/>
        <v>187407.17574517912</v>
      </c>
      <c r="F50" s="16"/>
    </row>
    <row r="51" spans="1:6" hidden="1" x14ac:dyDescent="0.3">
      <c r="A51" s="16"/>
      <c r="B51" s="30">
        <v>39</v>
      </c>
      <c r="C51" s="28">
        <f t="shared" si="2"/>
        <v>187407.17574517912</v>
      </c>
      <c r="D51" s="28">
        <f t="shared" si="0"/>
        <v>3123.4529290863188</v>
      </c>
      <c r="E51" s="28">
        <f t="shared" si="1"/>
        <v>190530.62867426543</v>
      </c>
      <c r="F51" s="16"/>
    </row>
    <row r="52" spans="1:6" hidden="1" x14ac:dyDescent="0.3">
      <c r="A52" s="16"/>
      <c r="B52" s="30">
        <v>40</v>
      </c>
      <c r="C52" s="28">
        <f t="shared" si="2"/>
        <v>190530.62867426543</v>
      </c>
      <c r="D52" s="28">
        <f t="shared" si="0"/>
        <v>3175.5104779044236</v>
      </c>
      <c r="E52" s="28">
        <f t="shared" si="1"/>
        <v>193706.13915216987</v>
      </c>
      <c r="F52" s="16"/>
    </row>
    <row r="53" spans="1:6" hidden="1" x14ac:dyDescent="0.3">
      <c r="A53" s="16"/>
      <c r="B53" s="30">
        <v>41</v>
      </c>
      <c r="C53" s="28">
        <f t="shared" si="2"/>
        <v>193706.13915216987</v>
      </c>
      <c r="D53" s="28">
        <f t="shared" si="0"/>
        <v>3228.435652536165</v>
      </c>
      <c r="E53" s="28">
        <f t="shared" si="1"/>
        <v>196934.57480470603</v>
      </c>
      <c r="F53" s="16"/>
    </row>
    <row r="54" spans="1:6" hidden="1" x14ac:dyDescent="0.3">
      <c r="A54" s="16"/>
      <c r="B54" s="30">
        <v>42</v>
      </c>
      <c r="C54" s="28">
        <f t="shared" si="2"/>
        <v>196934.57480470603</v>
      </c>
      <c r="D54" s="28">
        <f t="shared" si="0"/>
        <v>3282.2429134117679</v>
      </c>
      <c r="E54" s="28">
        <f t="shared" si="1"/>
        <v>200216.81771811779</v>
      </c>
      <c r="F54" s="16"/>
    </row>
    <row r="55" spans="1:6" hidden="1" x14ac:dyDescent="0.3">
      <c r="A55" s="16"/>
      <c r="B55" s="30">
        <v>43</v>
      </c>
      <c r="C55" s="28">
        <f t="shared" si="2"/>
        <v>200216.81771811779</v>
      </c>
      <c r="D55" s="28">
        <f t="shared" si="0"/>
        <v>3336.9469619686301</v>
      </c>
      <c r="E55" s="28">
        <f t="shared" si="1"/>
        <v>203553.76468008643</v>
      </c>
      <c r="F55" s="16"/>
    </row>
    <row r="56" spans="1:6" hidden="1" x14ac:dyDescent="0.3">
      <c r="A56" s="16"/>
      <c r="B56" s="30">
        <v>44</v>
      </c>
      <c r="C56" s="28">
        <f t="shared" si="2"/>
        <v>203553.76468008643</v>
      </c>
      <c r="D56" s="28">
        <f t="shared" si="0"/>
        <v>3392.5627446681078</v>
      </c>
      <c r="E56" s="28">
        <f t="shared" si="1"/>
        <v>206946.32742475453</v>
      </c>
      <c r="F56" s="16"/>
    </row>
    <row r="57" spans="1:6" hidden="1" x14ac:dyDescent="0.3">
      <c r="A57" s="16"/>
      <c r="B57" s="30">
        <v>45</v>
      </c>
      <c r="C57" s="28">
        <f t="shared" si="2"/>
        <v>206946.32742475453</v>
      </c>
      <c r="D57" s="28">
        <f t="shared" si="0"/>
        <v>3449.1054570792426</v>
      </c>
      <c r="E57" s="28">
        <f t="shared" si="1"/>
        <v>210395.43288183378</v>
      </c>
      <c r="F57" s="16"/>
    </row>
    <row r="58" spans="1:6" hidden="1" x14ac:dyDescent="0.3">
      <c r="A58" s="16"/>
      <c r="B58" s="30">
        <v>46</v>
      </c>
      <c r="C58" s="28">
        <f t="shared" si="2"/>
        <v>210395.43288183378</v>
      </c>
      <c r="D58" s="28">
        <f t="shared" si="0"/>
        <v>3506.5905480305632</v>
      </c>
      <c r="E58" s="28">
        <f t="shared" si="1"/>
        <v>213902.02342986435</v>
      </c>
      <c r="F58" s="16"/>
    </row>
    <row r="59" spans="1:6" hidden="1" x14ac:dyDescent="0.3">
      <c r="A59" s="16"/>
      <c r="B59" s="30">
        <v>47</v>
      </c>
      <c r="C59" s="28">
        <f t="shared" si="2"/>
        <v>213902.02342986435</v>
      </c>
      <c r="D59" s="28">
        <f t="shared" si="0"/>
        <v>3565.0337238310726</v>
      </c>
      <c r="E59" s="28">
        <f t="shared" si="1"/>
        <v>217467.05715369541</v>
      </c>
      <c r="F59" s="16"/>
    </row>
    <row r="60" spans="1:6" x14ac:dyDescent="0.3">
      <c r="A60" s="16"/>
      <c r="B60" s="29">
        <v>48</v>
      </c>
      <c r="C60" s="28">
        <f t="shared" si="2"/>
        <v>217467.05715369541</v>
      </c>
      <c r="D60" s="28">
        <f t="shared" si="0"/>
        <v>3624.4509525615904</v>
      </c>
      <c r="E60" s="28">
        <f t="shared" si="1"/>
        <v>221091.50810625701</v>
      </c>
      <c r="F60" s="16"/>
    </row>
    <row r="61" spans="1:6" hidden="1" x14ac:dyDescent="0.3">
      <c r="A61" s="16"/>
      <c r="B61" s="30">
        <v>49</v>
      </c>
      <c r="C61" s="28">
        <f t="shared" si="2"/>
        <v>221091.50810625701</v>
      </c>
      <c r="D61" s="28">
        <f t="shared" si="0"/>
        <v>3684.8584684376169</v>
      </c>
      <c r="E61" s="28">
        <f t="shared" si="1"/>
        <v>224776.36657469464</v>
      </c>
      <c r="F61" s="16"/>
    </row>
    <row r="62" spans="1:6" hidden="1" x14ac:dyDescent="0.3">
      <c r="A62" s="16"/>
      <c r="B62" s="30">
        <v>50</v>
      </c>
      <c r="C62" s="28">
        <f t="shared" si="2"/>
        <v>224776.36657469464</v>
      </c>
      <c r="D62" s="28">
        <f t="shared" si="0"/>
        <v>3746.2727762449108</v>
      </c>
      <c r="E62" s="28">
        <f t="shared" si="1"/>
        <v>228522.63935093954</v>
      </c>
      <c r="F62" s="16"/>
    </row>
    <row r="63" spans="1:6" hidden="1" x14ac:dyDescent="0.3">
      <c r="A63" s="16"/>
      <c r="B63" s="30">
        <v>51</v>
      </c>
      <c r="C63" s="28">
        <f t="shared" si="2"/>
        <v>228522.63935093954</v>
      </c>
      <c r="D63" s="28">
        <f t="shared" si="0"/>
        <v>3808.7106558489927</v>
      </c>
      <c r="E63" s="28">
        <f t="shared" si="1"/>
        <v>232331.35000678853</v>
      </c>
      <c r="F63" s="16"/>
    </row>
    <row r="64" spans="1:6" hidden="1" x14ac:dyDescent="0.3">
      <c r="A64" s="16"/>
      <c r="B64" s="30">
        <v>52</v>
      </c>
      <c r="C64" s="28">
        <f t="shared" si="2"/>
        <v>232331.35000678853</v>
      </c>
      <c r="D64" s="28">
        <f t="shared" si="0"/>
        <v>3872.1891667798095</v>
      </c>
      <c r="E64" s="28">
        <f t="shared" si="1"/>
        <v>236203.53917356834</v>
      </c>
      <c r="F64" s="16"/>
    </row>
    <row r="65" spans="1:6" hidden="1" x14ac:dyDescent="0.3">
      <c r="A65" s="16"/>
      <c r="B65" s="30">
        <v>53</v>
      </c>
      <c r="C65" s="28">
        <f t="shared" si="2"/>
        <v>236203.53917356834</v>
      </c>
      <c r="D65" s="28">
        <f t="shared" si="0"/>
        <v>3936.725652892806</v>
      </c>
      <c r="E65" s="28">
        <f t="shared" si="1"/>
        <v>240140.26482646115</v>
      </c>
      <c r="F65" s="16"/>
    </row>
    <row r="66" spans="1:6" hidden="1" x14ac:dyDescent="0.3">
      <c r="A66" s="16"/>
      <c r="B66" s="30">
        <v>54</v>
      </c>
      <c r="C66" s="28">
        <f t="shared" si="2"/>
        <v>240140.26482646115</v>
      </c>
      <c r="D66" s="28">
        <f t="shared" si="0"/>
        <v>4002.337747107686</v>
      </c>
      <c r="E66" s="28">
        <f t="shared" si="1"/>
        <v>244142.60257356885</v>
      </c>
      <c r="F66" s="16"/>
    </row>
    <row r="67" spans="1:6" hidden="1" x14ac:dyDescent="0.3">
      <c r="A67" s="16"/>
      <c r="B67" s="30">
        <v>55</v>
      </c>
      <c r="C67" s="28">
        <f t="shared" si="2"/>
        <v>244142.60257356885</v>
      </c>
      <c r="D67" s="28">
        <f t="shared" si="0"/>
        <v>4069.0433762261478</v>
      </c>
      <c r="E67" s="28">
        <f t="shared" si="1"/>
        <v>248211.645949795</v>
      </c>
      <c r="F67" s="16"/>
    </row>
    <row r="68" spans="1:6" hidden="1" x14ac:dyDescent="0.3">
      <c r="A68" s="16"/>
      <c r="B68" s="30">
        <v>56</v>
      </c>
      <c r="C68" s="28">
        <f t="shared" si="2"/>
        <v>248211.645949795</v>
      </c>
      <c r="D68" s="28">
        <f t="shared" si="0"/>
        <v>4136.860765829917</v>
      </c>
      <c r="E68" s="28">
        <f t="shared" si="1"/>
        <v>252348.50671562491</v>
      </c>
      <c r="F68" s="16"/>
    </row>
    <row r="69" spans="1:6" hidden="1" x14ac:dyDescent="0.3">
      <c r="A69" s="16"/>
      <c r="B69" s="30">
        <v>57</v>
      </c>
      <c r="C69" s="28">
        <f t="shared" si="2"/>
        <v>252348.50671562491</v>
      </c>
      <c r="D69" s="28">
        <f t="shared" si="0"/>
        <v>4205.8084452604153</v>
      </c>
      <c r="E69" s="28">
        <f t="shared" si="1"/>
        <v>256554.31516088534</v>
      </c>
      <c r="F69" s="16"/>
    </row>
    <row r="70" spans="1:6" hidden="1" x14ac:dyDescent="0.3">
      <c r="A70" s="16"/>
      <c r="B70" s="30">
        <v>58</v>
      </c>
      <c r="C70" s="28">
        <f t="shared" si="2"/>
        <v>256554.31516088534</v>
      </c>
      <c r="D70" s="28">
        <f t="shared" si="0"/>
        <v>4275.9052526814221</v>
      </c>
      <c r="E70" s="28">
        <f t="shared" si="1"/>
        <v>260830.22041356677</v>
      </c>
      <c r="F70" s="16"/>
    </row>
    <row r="71" spans="1:6" hidden="1" x14ac:dyDescent="0.3">
      <c r="A71" s="16"/>
      <c r="B71" s="30">
        <v>59</v>
      </c>
      <c r="C71" s="28">
        <f t="shared" si="2"/>
        <v>260830.22041356677</v>
      </c>
      <c r="D71" s="28">
        <f t="shared" si="0"/>
        <v>4347.1703402261128</v>
      </c>
      <c r="E71" s="28">
        <f t="shared" si="1"/>
        <v>265177.39075379289</v>
      </c>
      <c r="F71" s="16"/>
    </row>
    <row r="72" spans="1:6" x14ac:dyDescent="0.3">
      <c r="A72" s="16"/>
      <c r="B72" s="29">
        <v>60</v>
      </c>
      <c r="C72" s="28">
        <f t="shared" si="2"/>
        <v>265177.39075379289</v>
      </c>
      <c r="D72" s="28">
        <f t="shared" si="0"/>
        <v>4419.6231792298813</v>
      </c>
      <c r="E72" s="28">
        <f t="shared" si="1"/>
        <v>269597.0139330228</v>
      </c>
      <c r="F72" s="16"/>
    </row>
    <row r="73" spans="1:6" x14ac:dyDescent="0.3">
      <c r="A73" s="16"/>
      <c r="B73" s="16"/>
      <c r="C73" s="16"/>
      <c r="D73" s="16"/>
      <c r="E73" s="16"/>
      <c r="F73" s="16"/>
    </row>
  </sheetData>
  <mergeCells count="3">
    <mergeCell ref="B2:E2"/>
    <mergeCell ref="B11:E11"/>
    <mergeCell ref="G2:I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B131-C503-402E-9F7E-6EDE73994C14}">
  <dimension ref="A1:M24"/>
  <sheetViews>
    <sheetView showGridLines="0" zoomScale="70" zoomScaleNormal="70" workbookViewId="0"/>
  </sheetViews>
  <sheetFormatPr defaultRowHeight="14.4" x14ac:dyDescent="0.3"/>
  <cols>
    <col min="1" max="1" width="10.44140625" style="6" customWidth="1"/>
    <col min="2" max="2" width="24.33203125" style="6" bestFit="1" customWidth="1"/>
    <col min="3" max="3" width="11.44140625" style="6" bestFit="1" customWidth="1"/>
    <col min="4" max="4" width="10.77734375" style="6" bestFit="1" customWidth="1"/>
    <col min="5" max="11" width="8.88671875" style="6"/>
    <col min="12" max="12" width="10.6640625" style="6" customWidth="1"/>
    <col min="13" max="16384" width="8.88671875" style="6"/>
  </cols>
  <sheetData>
    <row r="1" spans="1:13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6"/>
    </row>
    <row r="4" spans="1:13" x14ac:dyDescent="0.3">
      <c r="A4" s="16"/>
      <c r="M4" s="16"/>
    </row>
    <row r="5" spans="1:13" x14ac:dyDescent="0.3">
      <c r="A5" s="16"/>
      <c r="B5" s="24" t="s">
        <v>0</v>
      </c>
      <c r="C5" s="27" t="s">
        <v>1</v>
      </c>
      <c r="D5" s="26" t="s">
        <v>2</v>
      </c>
      <c r="M5" s="16"/>
    </row>
    <row r="6" spans="1:13" x14ac:dyDescent="0.3">
      <c r="A6" s="16"/>
      <c r="B6" s="22" t="s">
        <v>3</v>
      </c>
      <c r="C6" s="22" t="s">
        <v>4</v>
      </c>
      <c r="D6" s="31">
        <v>100000</v>
      </c>
      <c r="M6" s="16"/>
    </row>
    <row r="7" spans="1:13" x14ac:dyDescent="0.3">
      <c r="A7" s="16"/>
      <c r="B7" s="22" t="s">
        <v>5</v>
      </c>
      <c r="C7" s="22" t="s">
        <v>6</v>
      </c>
      <c r="D7" s="32">
        <v>0.2</v>
      </c>
      <c r="M7" s="16"/>
    </row>
    <row r="8" spans="1:13" x14ac:dyDescent="0.3">
      <c r="A8" s="16"/>
      <c r="M8" s="16"/>
    </row>
    <row r="9" spans="1:13" ht="43.2" customHeight="1" x14ac:dyDescent="0.3">
      <c r="A9" s="16"/>
      <c r="C9" s="55" t="s">
        <v>12</v>
      </c>
      <c r="D9" s="56"/>
      <c r="M9" s="16"/>
    </row>
    <row r="10" spans="1:13" x14ac:dyDescent="0.3">
      <c r="A10" s="16"/>
      <c r="B10" s="26" t="s">
        <v>22</v>
      </c>
      <c r="C10" s="20" t="s">
        <v>24</v>
      </c>
      <c r="D10" s="21" t="s">
        <v>23</v>
      </c>
      <c r="M10" s="16"/>
    </row>
    <row r="11" spans="1:13" x14ac:dyDescent="0.3">
      <c r="A11" s="16"/>
      <c r="B11" s="22">
        <v>0</v>
      </c>
      <c r="C11" s="23">
        <f t="shared" ref="C11:C21" si="0">-FV($D$7,B11,,$D$6)</f>
        <v>100000</v>
      </c>
      <c r="D11" s="23">
        <f t="shared" ref="D11:D21" si="1">$D$6*(1+B11*$D$7)</f>
        <v>100000</v>
      </c>
      <c r="M11" s="16"/>
    </row>
    <row r="12" spans="1:13" x14ac:dyDescent="0.3">
      <c r="A12" s="16"/>
      <c r="B12" s="22">
        <v>1</v>
      </c>
      <c r="C12" s="23">
        <f t="shared" si="0"/>
        <v>120000</v>
      </c>
      <c r="D12" s="23">
        <f t="shared" si="1"/>
        <v>120000</v>
      </c>
      <c r="M12" s="16"/>
    </row>
    <row r="13" spans="1:13" x14ac:dyDescent="0.3">
      <c r="A13" s="16"/>
      <c r="B13" s="22">
        <v>2</v>
      </c>
      <c r="C13" s="23">
        <f t="shared" si="0"/>
        <v>144000</v>
      </c>
      <c r="D13" s="23">
        <f t="shared" si="1"/>
        <v>140000</v>
      </c>
      <c r="M13" s="16"/>
    </row>
    <row r="14" spans="1:13" x14ac:dyDescent="0.3">
      <c r="A14" s="16"/>
      <c r="B14" s="22">
        <v>3</v>
      </c>
      <c r="C14" s="23">
        <f t="shared" si="0"/>
        <v>172800</v>
      </c>
      <c r="D14" s="23">
        <f t="shared" si="1"/>
        <v>160000</v>
      </c>
      <c r="M14" s="16"/>
    </row>
    <row r="15" spans="1:13" x14ac:dyDescent="0.3">
      <c r="A15" s="16"/>
      <c r="B15" s="22">
        <v>4</v>
      </c>
      <c r="C15" s="23">
        <f t="shared" si="0"/>
        <v>207360</v>
      </c>
      <c r="D15" s="23">
        <f t="shared" si="1"/>
        <v>180000</v>
      </c>
      <c r="M15" s="16"/>
    </row>
    <row r="16" spans="1:13" x14ac:dyDescent="0.3">
      <c r="A16" s="16"/>
      <c r="B16" s="22">
        <v>5</v>
      </c>
      <c r="C16" s="23">
        <f t="shared" si="0"/>
        <v>248832</v>
      </c>
      <c r="D16" s="23">
        <f t="shared" si="1"/>
        <v>200000</v>
      </c>
      <c r="M16" s="16"/>
    </row>
    <row r="17" spans="1:13" x14ac:dyDescent="0.3">
      <c r="A17" s="16"/>
      <c r="B17" s="22">
        <v>6</v>
      </c>
      <c r="C17" s="23">
        <f t="shared" si="0"/>
        <v>298598.39999999997</v>
      </c>
      <c r="D17" s="23">
        <f t="shared" si="1"/>
        <v>220000.00000000003</v>
      </c>
      <c r="M17" s="16"/>
    </row>
    <row r="18" spans="1:13" x14ac:dyDescent="0.3">
      <c r="A18" s="16"/>
      <c r="B18" s="22">
        <v>7</v>
      </c>
      <c r="C18" s="23">
        <f t="shared" si="0"/>
        <v>358318.07999999996</v>
      </c>
      <c r="D18" s="23">
        <f t="shared" si="1"/>
        <v>240000.00000000003</v>
      </c>
      <c r="M18" s="16"/>
    </row>
    <row r="19" spans="1:13" x14ac:dyDescent="0.3">
      <c r="A19" s="16"/>
      <c r="B19" s="22">
        <v>8</v>
      </c>
      <c r="C19" s="23">
        <f t="shared" si="0"/>
        <v>429981.69599999994</v>
      </c>
      <c r="D19" s="23">
        <f t="shared" si="1"/>
        <v>260000</v>
      </c>
      <c r="M19" s="16"/>
    </row>
    <row r="20" spans="1:13" x14ac:dyDescent="0.3">
      <c r="A20" s="16"/>
      <c r="B20" s="22">
        <v>9</v>
      </c>
      <c r="C20" s="23">
        <f t="shared" si="0"/>
        <v>515978.03519999993</v>
      </c>
      <c r="D20" s="23">
        <f t="shared" si="1"/>
        <v>280000</v>
      </c>
      <c r="M20" s="16"/>
    </row>
    <row r="21" spans="1:13" x14ac:dyDescent="0.3">
      <c r="A21" s="16"/>
      <c r="B21" s="22">
        <v>10</v>
      </c>
      <c r="C21" s="23">
        <f t="shared" si="0"/>
        <v>619173.64223999996</v>
      </c>
      <c r="D21" s="23">
        <f t="shared" si="1"/>
        <v>300000</v>
      </c>
      <c r="M21" s="16"/>
    </row>
    <row r="22" spans="1:13" ht="27.6" customHeight="1" x14ac:dyDescent="0.3">
      <c r="A22" s="16"/>
      <c r="M22" s="16"/>
    </row>
    <row r="23" spans="1:13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">
    <mergeCell ref="C9:D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A0BD-67B9-41CB-A4A4-09EFB68B2692}">
  <dimension ref="A1:G77"/>
  <sheetViews>
    <sheetView showGridLines="0" zoomScale="70" zoomScaleNormal="70" workbookViewId="0"/>
  </sheetViews>
  <sheetFormatPr defaultRowHeight="14.4" x14ac:dyDescent="0.3"/>
  <cols>
    <col min="1" max="1" width="8.6640625" style="6" customWidth="1"/>
    <col min="2" max="2" width="8" bestFit="1" customWidth="1"/>
    <col min="3" max="3" width="26.88671875" customWidth="1"/>
    <col min="4" max="4" width="20.77734375" bestFit="1" customWidth="1"/>
    <col min="5" max="5" width="17.5546875" bestFit="1" customWidth="1"/>
    <col min="6" max="6" width="14.88671875" bestFit="1" customWidth="1"/>
  </cols>
  <sheetData>
    <row r="1" spans="1:7" x14ac:dyDescent="0.3">
      <c r="A1" s="16"/>
      <c r="B1" s="25"/>
      <c r="C1" s="25"/>
      <c r="D1" s="25"/>
      <c r="E1" s="25"/>
      <c r="F1" s="25"/>
      <c r="G1" s="25"/>
    </row>
    <row r="2" spans="1:7" x14ac:dyDescent="0.3">
      <c r="A2" s="16"/>
      <c r="B2" s="25"/>
      <c r="C2" s="25"/>
      <c r="D2" s="25"/>
      <c r="E2" s="25"/>
      <c r="F2" s="25"/>
      <c r="G2" s="25"/>
    </row>
    <row r="3" spans="1:7" ht="21" x14ac:dyDescent="0.4">
      <c r="A3" s="16"/>
      <c r="B3" s="57" t="s">
        <v>30</v>
      </c>
      <c r="C3" s="57"/>
      <c r="D3" s="57"/>
      <c r="E3" s="57"/>
      <c r="F3" s="57"/>
      <c r="G3" s="25"/>
    </row>
    <row r="4" spans="1:7" x14ac:dyDescent="0.3">
      <c r="A4" s="16"/>
      <c r="G4" s="25"/>
    </row>
    <row r="5" spans="1:7" x14ac:dyDescent="0.3">
      <c r="A5" s="16"/>
      <c r="C5" s="34" t="s">
        <v>0</v>
      </c>
      <c r="D5" s="24" t="s">
        <v>1</v>
      </c>
      <c r="E5" s="36" t="s">
        <v>2</v>
      </c>
      <c r="G5" s="25"/>
    </row>
    <row r="6" spans="1:7" x14ac:dyDescent="0.3">
      <c r="A6" s="16"/>
      <c r="C6" s="35" t="s">
        <v>3</v>
      </c>
      <c r="D6" s="22" t="s">
        <v>4</v>
      </c>
      <c r="E6" s="40">
        <v>100000</v>
      </c>
      <c r="G6" s="25"/>
    </row>
    <row r="7" spans="1:7" x14ac:dyDescent="0.3">
      <c r="A7" s="16"/>
      <c r="C7" s="35" t="s">
        <v>25</v>
      </c>
      <c r="D7" s="22" t="s">
        <v>4</v>
      </c>
      <c r="E7" s="40">
        <v>1000</v>
      </c>
      <c r="G7" s="25"/>
    </row>
    <row r="8" spans="1:7" x14ac:dyDescent="0.3">
      <c r="A8" s="16"/>
      <c r="C8" s="35" t="s">
        <v>26</v>
      </c>
      <c r="D8" s="22" t="s">
        <v>27</v>
      </c>
      <c r="E8" s="41">
        <v>0.2</v>
      </c>
      <c r="G8" s="25"/>
    </row>
    <row r="9" spans="1:7" x14ac:dyDescent="0.3">
      <c r="A9" s="16"/>
      <c r="C9" s="35" t="s">
        <v>28</v>
      </c>
      <c r="D9" s="22" t="s">
        <v>27</v>
      </c>
      <c r="E9" s="37">
        <f>E8/12</f>
        <v>1.6666666666666666E-2</v>
      </c>
      <c r="G9" s="25"/>
    </row>
    <row r="10" spans="1:7" x14ac:dyDescent="0.3">
      <c r="A10" s="16"/>
      <c r="C10" s="35" t="s">
        <v>7</v>
      </c>
      <c r="D10" s="22" t="s">
        <v>8</v>
      </c>
      <c r="E10" s="51">
        <v>24</v>
      </c>
      <c r="G10" s="25"/>
    </row>
    <row r="11" spans="1:7" ht="43.2" x14ac:dyDescent="0.3">
      <c r="A11" s="16"/>
      <c r="C11" s="48" t="s">
        <v>33</v>
      </c>
      <c r="D11" s="22"/>
      <c r="E11" s="49">
        <f>-FV(E8/12,E10,E7,E6,1)</f>
        <v>178393.25348936371</v>
      </c>
      <c r="G11" s="25"/>
    </row>
    <row r="12" spans="1:7" x14ac:dyDescent="0.3">
      <c r="A12" s="16"/>
      <c r="D12" s="33"/>
      <c r="G12" s="25"/>
    </row>
    <row r="13" spans="1:7" ht="21" x14ac:dyDescent="0.4">
      <c r="A13" s="16"/>
      <c r="B13" s="58" t="s">
        <v>31</v>
      </c>
      <c r="C13" s="58"/>
      <c r="D13" s="58"/>
      <c r="E13" s="58"/>
      <c r="F13" s="58"/>
      <c r="G13" s="25"/>
    </row>
    <row r="14" spans="1:7" x14ac:dyDescent="0.3">
      <c r="A14" s="16"/>
      <c r="G14" s="25"/>
    </row>
    <row r="15" spans="1:7" ht="28.8" x14ac:dyDescent="0.3">
      <c r="A15" s="16"/>
      <c r="B15" s="42" t="s">
        <v>32</v>
      </c>
      <c r="C15" s="43" t="s">
        <v>10</v>
      </c>
      <c r="D15" s="43" t="s">
        <v>29</v>
      </c>
      <c r="E15" s="43" t="s">
        <v>11</v>
      </c>
      <c r="F15" s="43" t="s">
        <v>12</v>
      </c>
      <c r="G15" s="25"/>
    </row>
    <row r="16" spans="1:7" x14ac:dyDescent="0.3">
      <c r="A16" s="16"/>
      <c r="B16" s="46">
        <v>1</v>
      </c>
      <c r="C16" s="45">
        <f>E6</f>
        <v>100000</v>
      </c>
      <c r="D16" s="45">
        <f t="shared" ref="D16:D39" si="0">$E$7</f>
        <v>1000</v>
      </c>
      <c r="E16" s="45">
        <f t="shared" ref="E16:E39" si="1">(C16+D16)*$E$8/12</f>
        <v>1683.3333333333333</v>
      </c>
      <c r="F16" s="45">
        <f>C16+D16+E16</f>
        <v>102683.33333333333</v>
      </c>
      <c r="G16" s="25"/>
    </row>
    <row r="17" spans="1:7" hidden="1" x14ac:dyDescent="0.3">
      <c r="A17" s="16"/>
      <c r="B17" s="35">
        <v>2</v>
      </c>
      <c r="C17" s="44">
        <f>F16</f>
        <v>102683.33333333333</v>
      </c>
      <c r="D17" s="44">
        <f t="shared" si="0"/>
        <v>1000</v>
      </c>
      <c r="E17" s="44">
        <f t="shared" si="1"/>
        <v>1728.0555555555557</v>
      </c>
      <c r="F17" s="44">
        <f t="shared" ref="F17:F33" si="2">C17+D17+E17</f>
        <v>105411.38888888889</v>
      </c>
      <c r="G17" s="25"/>
    </row>
    <row r="18" spans="1:7" hidden="1" x14ac:dyDescent="0.3">
      <c r="A18" s="16"/>
      <c r="B18" s="35">
        <v>3</v>
      </c>
      <c r="C18" s="44">
        <f t="shared" ref="C18:C33" si="3">F17</f>
        <v>105411.38888888889</v>
      </c>
      <c r="D18" s="44">
        <f t="shared" si="0"/>
        <v>1000</v>
      </c>
      <c r="E18" s="44">
        <f t="shared" si="1"/>
        <v>1773.5231481481485</v>
      </c>
      <c r="F18" s="44">
        <f t="shared" si="2"/>
        <v>108184.91203703704</v>
      </c>
      <c r="G18" s="25"/>
    </row>
    <row r="19" spans="1:7" hidden="1" x14ac:dyDescent="0.3">
      <c r="A19" s="16"/>
      <c r="B19" s="35">
        <v>4</v>
      </c>
      <c r="C19" s="44">
        <f t="shared" si="3"/>
        <v>108184.91203703704</v>
      </c>
      <c r="D19" s="44">
        <f t="shared" si="0"/>
        <v>1000</v>
      </c>
      <c r="E19" s="44">
        <f t="shared" si="1"/>
        <v>1819.7485339506175</v>
      </c>
      <c r="F19" s="44">
        <f t="shared" si="2"/>
        <v>111004.66057098766</v>
      </c>
      <c r="G19" s="25"/>
    </row>
    <row r="20" spans="1:7" hidden="1" x14ac:dyDescent="0.3">
      <c r="A20" s="16"/>
      <c r="B20" s="35">
        <v>5</v>
      </c>
      <c r="C20" s="44">
        <f t="shared" si="3"/>
        <v>111004.66057098766</v>
      </c>
      <c r="D20" s="44">
        <f t="shared" si="0"/>
        <v>1000</v>
      </c>
      <c r="E20" s="44">
        <f t="shared" si="1"/>
        <v>1866.7443428497945</v>
      </c>
      <c r="F20" s="44">
        <f t="shared" si="2"/>
        <v>113871.40491383745</v>
      </c>
      <c r="G20" s="25"/>
    </row>
    <row r="21" spans="1:7" hidden="1" x14ac:dyDescent="0.3">
      <c r="A21" s="16"/>
      <c r="B21" s="35">
        <v>6</v>
      </c>
      <c r="C21" s="44">
        <f t="shared" si="3"/>
        <v>113871.40491383745</v>
      </c>
      <c r="D21" s="44">
        <f t="shared" si="0"/>
        <v>1000</v>
      </c>
      <c r="E21" s="44">
        <f t="shared" si="1"/>
        <v>1914.5234152306246</v>
      </c>
      <c r="F21" s="44">
        <f t="shared" si="2"/>
        <v>116785.92832906808</v>
      </c>
      <c r="G21" s="25"/>
    </row>
    <row r="22" spans="1:7" hidden="1" x14ac:dyDescent="0.3">
      <c r="A22" s="16"/>
      <c r="B22" s="35">
        <v>7</v>
      </c>
      <c r="C22" s="44">
        <f t="shared" si="3"/>
        <v>116785.92832906808</v>
      </c>
      <c r="D22" s="44">
        <f t="shared" si="0"/>
        <v>1000</v>
      </c>
      <c r="E22" s="44">
        <f t="shared" si="1"/>
        <v>1963.0988054844681</v>
      </c>
      <c r="F22" s="44">
        <f t="shared" si="2"/>
        <v>119749.02713455254</v>
      </c>
      <c r="G22" s="25"/>
    </row>
    <row r="23" spans="1:7" hidden="1" x14ac:dyDescent="0.3">
      <c r="A23" s="16"/>
      <c r="B23" s="35">
        <v>8</v>
      </c>
      <c r="C23" s="44">
        <f t="shared" si="3"/>
        <v>119749.02713455254</v>
      </c>
      <c r="D23" s="44">
        <f t="shared" si="0"/>
        <v>1000</v>
      </c>
      <c r="E23" s="44">
        <f t="shared" si="1"/>
        <v>2012.4837855758758</v>
      </c>
      <c r="F23" s="44">
        <f t="shared" si="2"/>
        <v>122761.51092012842</v>
      </c>
      <c r="G23" s="25"/>
    </row>
    <row r="24" spans="1:7" hidden="1" x14ac:dyDescent="0.3">
      <c r="A24" s="16"/>
      <c r="B24" s="35">
        <v>9</v>
      </c>
      <c r="C24" s="44">
        <f t="shared" si="3"/>
        <v>122761.51092012842</v>
      </c>
      <c r="D24" s="44">
        <f t="shared" si="0"/>
        <v>1000</v>
      </c>
      <c r="E24" s="44">
        <f t="shared" si="1"/>
        <v>2062.6918486688069</v>
      </c>
      <c r="F24" s="44">
        <f t="shared" si="2"/>
        <v>125824.20276879723</v>
      </c>
      <c r="G24" s="25"/>
    </row>
    <row r="25" spans="1:7" hidden="1" x14ac:dyDescent="0.3">
      <c r="A25" s="16"/>
      <c r="B25" s="35">
        <v>10</v>
      </c>
      <c r="C25" s="44">
        <f t="shared" si="3"/>
        <v>125824.20276879723</v>
      </c>
      <c r="D25" s="44">
        <f t="shared" si="0"/>
        <v>1000</v>
      </c>
      <c r="E25" s="44">
        <f t="shared" si="1"/>
        <v>2113.7367128132873</v>
      </c>
      <c r="F25" s="44">
        <f t="shared" si="2"/>
        <v>128937.93948161052</v>
      </c>
      <c r="G25" s="25"/>
    </row>
    <row r="26" spans="1:7" hidden="1" x14ac:dyDescent="0.3">
      <c r="A26" s="16"/>
      <c r="B26" s="35">
        <v>11</v>
      </c>
      <c r="C26" s="44">
        <f t="shared" si="3"/>
        <v>128937.93948161052</v>
      </c>
      <c r="D26" s="44">
        <f t="shared" si="0"/>
        <v>1000</v>
      </c>
      <c r="E26" s="44">
        <f t="shared" si="1"/>
        <v>2165.6323246935085</v>
      </c>
      <c r="F26" s="44">
        <f t="shared" si="2"/>
        <v>132103.57180630404</v>
      </c>
      <c r="G26" s="25"/>
    </row>
    <row r="27" spans="1:7" x14ac:dyDescent="0.3">
      <c r="A27" s="16"/>
      <c r="B27" s="46">
        <v>12</v>
      </c>
      <c r="C27" s="45">
        <f t="shared" si="3"/>
        <v>132103.57180630404</v>
      </c>
      <c r="D27" s="45">
        <f t="shared" si="0"/>
        <v>1000</v>
      </c>
      <c r="E27" s="45">
        <f t="shared" si="1"/>
        <v>2218.3928634384006</v>
      </c>
      <c r="F27" s="45">
        <f t="shared" si="2"/>
        <v>135321.96466974245</v>
      </c>
      <c r="G27" s="25"/>
    </row>
    <row r="28" spans="1:7" hidden="1" x14ac:dyDescent="0.3">
      <c r="A28" s="16"/>
      <c r="B28" s="35">
        <v>13</v>
      </c>
      <c r="C28" s="44">
        <f t="shared" si="3"/>
        <v>135321.96466974245</v>
      </c>
      <c r="D28" s="44">
        <f t="shared" si="0"/>
        <v>1000</v>
      </c>
      <c r="E28" s="44">
        <f t="shared" si="1"/>
        <v>2272.0327444957074</v>
      </c>
      <c r="F28" s="44">
        <f t="shared" si="2"/>
        <v>138593.99741423817</v>
      </c>
      <c r="G28" s="25"/>
    </row>
    <row r="29" spans="1:7" hidden="1" x14ac:dyDescent="0.3">
      <c r="A29" s="16"/>
      <c r="B29" s="35">
        <v>14</v>
      </c>
      <c r="C29" s="44">
        <f t="shared" si="3"/>
        <v>138593.99741423817</v>
      </c>
      <c r="D29" s="44">
        <f t="shared" si="0"/>
        <v>1000</v>
      </c>
      <c r="E29" s="44">
        <f t="shared" si="1"/>
        <v>2326.5666235706362</v>
      </c>
      <c r="F29" s="44">
        <f t="shared" si="2"/>
        <v>141920.5640378088</v>
      </c>
      <c r="G29" s="25"/>
    </row>
    <row r="30" spans="1:7" hidden="1" x14ac:dyDescent="0.3">
      <c r="A30" s="16"/>
      <c r="B30" s="35">
        <v>15</v>
      </c>
      <c r="C30" s="44">
        <f t="shared" si="3"/>
        <v>141920.5640378088</v>
      </c>
      <c r="D30" s="44">
        <f t="shared" si="0"/>
        <v>1000</v>
      </c>
      <c r="E30" s="44">
        <f t="shared" si="1"/>
        <v>2382.0094006301465</v>
      </c>
      <c r="F30" s="44">
        <f t="shared" si="2"/>
        <v>145302.57343843894</v>
      </c>
      <c r="G30" s="25"/>
    </row>
    <row r="31" spans="1:7" hidden="1" x14ac:dyDescent="0.3">
      <c r="A31" s="16"/>
      <c r="B31" s="35">
        <v>16</v>
      </c>
      <c r="C31" s="44">
        <f t="shared" si="3"/>
        <v>145302.57343843894</v>
      </c>
      <c r="D31" s="44">
        <f t="shared" si="0"/>
        <v>1000</v>
      </c>
      <c r="E31" s="44">
        <f t="shared" si="1"/>
        <v>2438.3762239739822</v>
      </c>
      <c r="F31" s="44">
        <f t="shared" si="2"/>
        <v>148740.94966241292</v>
      </c>
      <c r="G31" s="25"/>
    </row>
    <row r="32" spans="1:7" hidden="1" x14ac:dyDescent="0.3">
      <c r="A32" s="16"/>
      <c r="B32" s="35">
        <v>17</v>
      </c>
      <c r="C32" s="44">
        <f t="shared" si="3"/>
        <v>148740.94966241292</v>
      </c>
      <c r="D32" s="44">
        <f t="shared" si="0"/>
        <v>1000</v>
      </c>
      <c r="E32" s="44">
        <f t="shared" si="1"/>
        <v>2495.6824943735487</v>
      </c>
      <c r="F32" s="44">
        <f t="shared" si="2"/>
        <v>152236.63215678648</v>
      </c>
      <c r="G32" s="25"/>
    </row>
    <row r="33" spans="1:7" hidden="1" x14ac:dyDescent="0.3">
      <c r="A33" s="16"/>
      <c r="B33" s="35">
        <v>18</v>
      </c>
      <c r="C33" s="44">
        <f t="shared" si="3"/>
        <v>152236.63215678648</v>
      </c>
      <c r="D33" s="44">
        <f t="shared" si="0"/>
        <v>1000</v>
      </c>
      <c r="E33" s="44">
        <f t="shared" si="1"/>
        <v>2553.9438692797748</v>
      </c>
      <c r="F33" s="44">
        <f t="shared" si="2"/>
        <v>155790.57602606626</v>
      </c>
      <c r="G33" s="25"/>
    </row>
    <row r="34" spans="1:7" hidden="1" x14ac:dyDescent="0.3">
      <c r="A34" s="16"/>
      <c r="B34" s="35">
        <v>19</v>
      </c>
      <c r="C34" s="44">
        <f t="shared" ref="C34:C39" si="4">F33</f>
        <v>155790.57602606626</v>
      </c>
      <c r="D34" s="44">
        <f t="shared" si="0"/>
        <v>1000</v>
      </c>
      <c r="E34" s="44">
        <f t="shared" si="1"/>
        <v>2613.1762671011043</v>
      </c>
      <c r="F34" s="44">
        <f t="shared" ref="F34:F39" si="5">C34+D34+E34</f>
        <v>159403.75229316737</v>
      </c>
      <c r="G34" s="25"/>
    </row>
    <row r="35" spans="1:7" hidden="1" x14ac:dyDescent="0.3">
      <c r="A35" s="16"/>
      <c r="B35" s="35">
        <v>20</v>
      </c>
      <c r="C35" s="44">
        <f t="shared" si="4"/>
        <v>159403.75229316737</v>
      </c>
      <c r="D35" s="44">
        <f t="shared" si="0"/>
        <v>1000</v>
      </c>
      <c r="E35" s="44">
        <f t="shared" si="1"/>
        <v>2673.3958715527897</v>
      </c>
      <c r="F35" s="44">
        <f t="shared" si="5"/>
        <v>163077.14816472016</v>
      </c>
      <c r="G35" s="25"/>
    </row>
    <row r="36" spans="1:7" hidden="1" x14ac:dyDescent="0.3">
      <c r="A36" s="16"/>
      <c r="B36" s="35">
        <v>21</v>
      </c>
      <c r="C36" s="44">
        <f t="shared" si="4"/>
        <v>163077.14816472016</v>
      </c>
      <c r="D36" s="44">
        <f t="shared" si="0"/>
        <v>1000</v>
      </c>
      <c r="E36" s="44">
        <f t="shared" si="1"/>
        <v>2734.6191360786693</v>
      </c>
      <c r="F36" s="44">
        <f t="shared" si="5"/>
        <v>166811.76730079882</v>
      </c>
      <c r="G36" s="25"/>
    </row>
    <row r="37" spans="1:7" hidden="1" x14ac:dyDescent="0.3">
      <c r="A37" s="16"/>
      <c r="B37" s="35">
        <v>22</v>
      </c>
      <c r="C37" s="44">
        <f t="shared" si="4"/>
        <v>166811.76730079882</v>
      </c>
      <c r="D37" s="44">
        <f t="shared" si="0"/>
        <v>1000</v>
      </c>
      <c r="E37" s="44">
        <f t="shared" si="1"/>
        <v>2796.862788346647</v>
      </c>
      <c r="F37" s="44">
        <f t="shared" si="5"/>
        <v>170608.63008914547</v>
      </c>
      <c r="G37" s="25"/>
    </row>
    <row r="38" spans="1:7" hidden="1" x14ac:dyDescent="0.3">
      <c r="A38" s="16"/>
      <c r="B38" s="35">
        <v>23</v>
      </c>
      <c r="C38" s="44">
        <f t="shared" si="4"/>
        <v>170608.63008914547</v>
      </c>
      <c r="D38" s="44">
        <f t="shared" si="0"/>
        <v>1000</v>
      </c>
      <c r="E38" s="44">
        <f t="shared" si="1"/>
        <v>2860.1438348190914</v>
      </c>
      <c r="F38" s="44">
        <f t="shared" si="5"/>
        <v>174468.77392396456</v>
      </c>
      <c r="G38" s="25"/>
    </row>
    <row r="39" spans="1:7" x14ac:dyDescent="0.3">
      <c r="A39" s="16"/>
      <c r="B39" s="46">
        <v>24</v>
      </c>
      <c r="C39" s="45">
        <f t="shared" si="4"/>
        <v>174468.77392396456</v>
      </c>
      <c r="D39" s="45">
        <f t="shared" si="0"/>
        <v>1000</v>
      </c>
      <c r="E39" s="45">
        <f t="shared" si="1"/>
        <v>2924.4795653994097</v>
      </c>
      <c r="F39" s="45">
        <f t="shared" si="5"/>
        <v>178393.25348936397</v>
      </c>
      <c r="G39" s="25"/>
    </row>
    <row r="40" spans="1:7" hidden="1" x14ac:dyDescent="0.3">
      <c r="A40" s="16"/>
      <c r="B40" s="35">
        <v>25</v>
      </c>
      <c r="C40" s="44">
        <f t="shared" ref="C40:C75" si="6">F39</f>
        <v>178393.25348936397</v>
      </c>
      <c r="D40" s="44">
        <f t="shared" ref="D40:D75" si="7">$E$7</f>
        <v>1000</v>
      </c>
      <c r="E40" s="44">
        <f t="shared" ref="E40:E75" si="8">(C40+D40)*$E$8/12</f>
        <v>2989.887558156066</v>
      </c>
      <c r="F40" s="47">
        <f t="shared" ref="F40:F75" si="9">C40+D40+E40</f>
        <v>182383.14104752004</v>
      </c>
      <c r="G40" s="25"/>
    </row>
    <row r="41" spans="1:7" hidden="1" x14ac:dyDescent="0.3">
      <c r="A41" s="16"/>
      <c r="B41" s="35">
        <v>26</v>
      </c>
      <c r="C41" s="44">
        <f t="shared" si="6"/>
        <v>182383.14104752004</v>
      </c>
      <c r="D41" s="44">
        <f t="shared" si="7"/>
        <v>1000</v>
      </c>
      <c r="E41" s="44">
        <f t="shared" si="8"/>
        <v>3056.3856841253341</v>
      </c>
      <c r="F41" s="47">
        <f t="shared" si="9"/>
        <v>186439.52673164537</v>
      </c>
      <c r="G41" s="25"/>
    </row>
    <row r="42" spans="1:7" hidden="1" x14ac:dyDescent="0.3">
      <c r="A42" s="16"/>
      <c r="B42" s="35">
        <v>27</v>
      </c>
      <c r="C42" s="44">
        <f t="shared" si="6"/>
        <v>186439.52673164537</v>
      </c>
      <c r="D42" s="44">
        <f t="shared" si="7"/>
        <v>1000</v>
      </c>
      <c r="E42" s="44">
        <f t="shared" si="8"/>
        <v>3123.9921121940897</v>
      </c>
      <c r="F42" s="47">
        <f t="shared" si="9"/>
        <v>190563.51884383947</v>
      </c>
      <c r="G42" s="25"/>
    </row>
    <row r="43" spans="1:7" hidden="1" x14ac:dyDescent="0.3">
      <c r="A43" s="16"/>
      <c r="B43" s="35">
        <v>28</v>
      </c>
      <c r="C43" s="44">
        <f t="shared" si="6"/>
        <v>190563.51884383947</v>
      </c>
      <c r="D43" s="44">
        <f t="shared" si="7"/>
        <v>1000</v>
      </c>
      <c r="E43" s="44">
        <f t="shared" si="8"/>
        <v>3192.7253140639914</v>
      </c>
      <c r="F43" s="47">
        <f t="shared" si="9"/>
        <v>194756.24415790345</v>
      </c>
      <c r="G43" s="25"/>
    </row>
    <row r="44" spans="1:7" hidden="1" x14ac:dyDescent="0.3">
      <c r="A44" s="16"/>
      <c r="B44" s="35">
        <v>29</v>
      </c>
      <c r="C44" s="44">
        <f t="shared" si="6"/>
        <v>194756.24415790345</v>
      </c>
      <c r="D44" s="44">
        <f t="shared" si="7"/>
        <v>1000</v>
      </c>
      <c r="E44" s="44">
        <f t="shared" si="8"/>
        <v>3262.6040692983911</v>
      </c>
      <c r="F44" s="47">
        <f t="shared" si="9"/>
        <v>199018.84822720184</v>
      </c>
      <c r="G44" s="25"/>
    </row>
    <row r="45" spans="1:7" hidden="1" x14ac:dyDescent="0.3">
      <c r="A45" s="16"/>
      <c r="B45" s="35">
        <v>30</v>
      </c>
      <c r="C45" s="44">
        <f t="shared" si="6"/>
        <v>199018.84822720184</v>
      </c>
      <c r="D45" s="44">
        <f t="shared" si="7"/>
        <v>1000</v>
      </c>
      <c r="E45" s="44">
        <f t="shared" si="8"/>
        <v>3333.6474704533643</v>
      </c>
      <c r="F45" s="47">
        <f t="shared" si="9"/>
        <v>203352.49569765522</v>
      </c>
      <c r="G45" s="25"/>
    </row>
    <row r="46" spans="1:7" hidden="1" x14ac:dyDescent="0.3">
      <c r="A46" s="16"/>
      <c r="B46" s="35">
        <v>31</v>
      </c>
      <c r="C46" s="44">
        <f t="shared" si="6"/>
        <v>203352.49569765522</v>
      </c>
      <c r="D46" s="44">
        <f t="shared" si="7"/>
        <v>1000</v>
      </c>
      <c r="E46" s="44">
        <f t="shared" si="8"/>
        <v>3405.874928294254</v>
      </c>
      <c r="F46" s="47">
        <f t="shared" si="9"/>
        <v>207758.37062594946</v>
      </c>
      <c r="G46" s="25"/>
    </row>
    <row r="47" spans="1:7" hidden="1" x14ac:dyDescent="0.3">
      <c r="A47" s="16"/>
      <c r="B47" s="35">
        <v>32</v>
      </c>
      <c r="C47" s="44">
        <f t="shared" si="6"/>
        <v>207758.37062594946</v>
      </c>
      <c r="D47" s="44">
        <f t="shared" si="7"/>
        <v>1000</v>
      </c>
      <c r="E47" s="44">
        <f t="shared" si="8"/>
        <v>3479.3061770991576</v>
      </c>
      <c r="F47" s="47">
        <f t="shared" si="9"/>
        <v>212237.67680304861</v>
      </c>
      <c r="G47" s="25"/>
    </row>
    <row r="48" spans="1:7" hidden="1" x14ac:dyDescent="0.3">
      <c r="A48" s="16"/>
      <c r="B48" s="35">
        <v>33</v>
      </c>
      <c r="C48" s="44">
        <f t="shared" si="6"/>
        <v>212237.67680304861</v>
      </c>
      <c r="D48" s="44">
        <f t="shared" si="7"/>
        <v>1000</v>
      </c>
      <c r="E48" s="44">
        <f t="shared" si="8"/>
        <v>3553.9612800508107</v>
      </c>
      <c r="F48" s="47">
        <f t="shared" si="9"/>
        <v>216791.63808309942</v>
      </c>
      <c r="G48" s="25"/>
    </row>
    <row r="49" spans="1:7" hidden="1" x14ac:dyDescent="0.3">
      <c r="A49" s="16"/>
      <c r="B49" s="35">
        <v>34</v>
      </c>
      <c r="C49" s="44">
        <f t="shared" si="6"/>
        <v>216791.63808309942</v>
      </c>
      <c r="D49" s="44">
        <f t="shared" si="7"/>
        <v>1000</v>
      </c>
      <c r="E49" s="44">
        <f t="shared" si="8"/>
        <v>3629.8606347183236</v>
      </c>
      <c r="F49" s="47">
        <f t="shared" si="9"/>
        <v>221421.49871781774</v>
      </c>
      <c r="G49" s="25"/>
    </row>
    <row r="50" spans="1:7" hidden="1" x14ac:dyDescent="0.3">
      <c r="A50" s="16"/>
      <c r="B50" s="35">
        <v>35</v>
      </c>
      <c r="C50" s="44">
        <f t="shared" si="6"/>
        <v>221421.49871781774</v>
      </c>
      <c r="D50" s="44">
        <f t="shared" si="7"/>
        <v>1000</v>
      </c>
      <c r="E50" s="44">
        <f t="shared" si="8"/>
        <v>3707.0249786302957</v>
      </c>
      <c r="F50" s="47">
        <f t="shared" si="9"/>
        <v>226128.52369644804</v>
      </c>
      <c r="G50" s="25"/>
    </row>
    <row r="51" spans="1:7" x14ac:dyDescent="0.3">
      <c r="A51" s="16"/>
      <c r="B51" s="46">
        <v>36</v>
      </c>
      <c r="C51" s="45">
        <f t="shared" si="6"/>
        <v>226128.52369644804</v>
      </c>
      <c r="D51" s="45">
        <f t="shared" si="7"/>
        <v>1000</v>
      </c>
      <c r="E51" s="45">
        <f t="shared" si="8"/>
        <v>3785.4753949408009</v>
      </c>
      <c r="F51" s="45">
        <f t="shared" si="9"/>
        <v>230913.99909138883</v>
      </c>
      <c r="G51" s="25"/>
    </row>
    <row r="52" spans="1:7" hidden="1" x14ac:dyDescent="0.3">
      <c r="A52" s="16"/>
      <c r="B52" s="35">
        <v>37</v>
      </c>
      <c r="C52" s="44">
        <f t="shared" si="6"/>
        <v>230913.99909138883</v>
      </c>
      <c r="D52" s="44">
        <f t="shared" si="7"/>
        <v>1000</v>
      </c>
      <c r="E52" s="44">
        <f t="shared" si="8"/>
        <v>3865.2333181898139</v>
      </c>
      <c r="F52" s="47">
        <f t="shared" si="9"/>
        <v>235779.23240957863</v>
      </c>
      <c r="G52" s="25"/>
    </row>
    <row r="53" spans="1:7" hidden="1" x14ac:dyDescent="0.3">
      <c r="A53" s="16"/>
      <c r="B53" s="35">
        <v>38</v>
      </c>
      <c r="C53" s="44">
        <f t="shared" si="6"/>
        <v>235779.23240957863</v>
      </c>
      <c r="D53" s="44">
        <f t="shared" si="7"/>
        <v>1000</v>
      </c>
      <c r="E53" s="44">
        <f t="shared" si="8"/>
        <v>3946.3205401596442</v>
      </c>
      <c r="F53" s="47">
        <f t="shared" si="9"/>
        <v>240725.55294973828</v>
      </c>
      <c r="G53" s="25"/>
    </row>
    <row r="54" spans="1:7" hidden="1" x14ac:dyDescent="0.3">
      <c r="A54" s="16"/>
      <c r="B54" s="35">
        <v>39</v>
      </c>
      <c r="C54" s="44">
        <f t="shared" si="6"/>
        <v>240725.55294973828</v>
      </c>
      <c r="D54" s="44">
        <f t="shared" si="7"/>
        <v>1000</v>
      </c>
      <c r="E54" s="44">
        <f t="shared" si="8"/>
        <v>4028.7592158289717</v>
      </c>
      <c r="F54" s="47">
        <f t="shared" si="9"/>
        <v>245754.31216556724</v>
      </c>
      <c r="G54" s="25"/>
    </row>
    <row r="55" spans="1:7" hidden="1" x14ac:dyDescent="0.3">
      <c r="A55" s="16"/>
      <c r="B55" s="35">
        <v>40</v>
      </c>
      <c r="C55" s="44">
        <f t="shared" si="6"/>
        <v>245754.31216556724</v>
      </c>
      <c r="D55" s="44">
        <f t="shared" si="7"/>
        <v>1000</v>
      </c>
      <c r="E55" s="44">
        <f t="shared" si="8"/>
        <v>4112.5718694261204</v>
      </c>
      <c r="F55" s="47">
        <f t="shared" si="9"/>
        <v>250866.88403499336</v>
      </c>
      <c r="G55" s="25"/>
    </row>
    <row r="56" spans="1:7" hidden="1" x14ac:dyDescent="0.3">
      <c r="A56" s="16"/>
      <c r="B56" s="35">
        <v>41</v>
      </c>
      <c r="C56" s="44">
        <f t="shared" si="6"/>
        <v>250866.88403499336</v>
      </c>
      <c r="D56" s="44">
        <f t="shared" si="7"/>
        <v>1000</v>
      </c>
      <c r="E56" s="44">
        <f t="shared" si="8"/>
        <v>4197.7814005832233</v>
      </c>
      <c r="F56" s="47">
        <f t="shared" si="9"/>
        <v>256064.66543557658</v>
      </c>
      <c r="G56" s="25"/>
    </row>
    <row r="57" spans="1:7" hidden="1" x14ac:dyDescent="0.3">
      <c r="A57" s="16"/>
      <c r="B57" s="35">
        <v>42</v>
      </c>
      <c r="C57" s="44">
        <f t="shared" si="6"/>
        <v>256064.66543557658</v>
      </c>
      <c r="D57" s="44">
        <f t="shared" si="7"/>
        <v>1000</v>
      </c>
      <c r="E57" s="44">
        <f t="shared" si="8"/>
        <v>4284.4110905929438</v>
      </c>
      <c r="F57" s="47">
        <f t="shared" si="9"/>
        <v>261349.07652616952</v>
      </c>
      <c r="G57" s="25"/>
    </row>
    <row r="58" spans="1:7" hidden="1" x14ac:dyDescent="0.3">
      <c r="A58" s="16"/>
      <c r="B58" s="35">
        <v>43</v>
      </c>
      <c r="C58" s="44">
        <f t="shared" si="6"/>
        <v>261349.07652616952</v>
      </c>
      <c r="D58" s="44">
        <f t="shared" si="7"/>
        <v>1000</v>
      </c>
      <c r="E58" s="44">
        <f t="shared" si="8"/>
        <v>4372.4846087694923</v>
      </c>
      <c r="F58" s="47">
        <f t="shared" si="9"/>
        <v>266721.56113493902</v>
      </c>
      <c r="G58" s="25"/>
    </row>
    <row r="59" spans="1:7" hidden="1" x14ac:dyDescent="0.3">
      <c r="A59" s="16"/>
      <c r="B59" s="35">
        <v>44</v>
      </c>
      <c r="C59" s="44">
        <f t="shared" si="6"/>
        <v>266721.56113493902</v>
      </c>
      <c r="D59" s="44">
        <f t="shared" si="7"/>
        <v>1000</v>
      </c>
      <c r="E59" s="44">
        <f t="shared" si="8"/>
        <v>4462.0260189156506</v>
      </c>
      <c r="F59" s="47">
        <f t="shared" si="9"/>
        <v>272183.58715385466</v>
      </c>
      <c r="G59" s="25"/>
    </row>
    <row r="60" spans="1:7" hidden="1" x14ac:dyDescent="0.3">
      <c r="A60" s="16"/>
      <c r="B60" s="35">
        <v>45</v>
      </c>
      <c r="C60" s="44">
        <f t="shared" si="6"/>
        <v>272183.58715385466</v>
      </c>
      <c r="D60" s="44">
        <f t="shared" si="7"/>
        <v>1000</v>
      </c>
      <c r="E60" s="44">
        <f t="shared" si="8"/>
        <v>4553.059785897578</v>
      </c>
      <c r="F60" s="47">
        <f t="shared" si="9"/>
        <v>277736.64693975222</v>
      </c>
      <c r="G60" s="25"/>
    </row>
    <row r="61" spans="1:7" hidden="1" x14ac:dyDescent="0.3">
      <c r="A61" s="16"/>
      <c r="B61" s="35">
        <v>46</v>
      </c>
      <c r="C61" s="44">
        <f t="shared" si="6"/>
        <v>277736.64693975222</v>
      </c>
      <c r="D61" s="44">
        <f t="shared" si="7"/>
        <v>1000</v>
      </c>
      <c r="E61" s="44">
        <f t="shared" si="8"/>
        <v>4645.6107823292041</v>
      </c>
      <c r="F61" s="47">
        <f t="shared" si="9"/>
        <v>283382.25772208144</v>
      </c>
      <c r="G61" s="25"/>
    </row>
    <row r="62" spans="1:7" hidden="1" x14ac:dyDescent="0.3">
      <c r="A62" s="16"/>
      <c r="B62" s="35">
        <v>47</v>
      </c>
      <c r="C62" s="44">
        <f t="shared" si="6"/>
        <v>283382.25772208144</v>
      </c>
      <c r="D62" s="44">
        <f t="shared" si="7"/>
        <v>1000</v>
      </c>
      <c r="E62" s="44">
        <f t="shared" si="8"/>
        <v>4739.7042953680238</v>
      </c>
      <c r="F62" s="47">
        <f t="shared" si="9"/>
        <v>289121.96201744949</v>
      </c>
      <c r="G62" s="25"/>
    </row>
    <row r="63" spans="1:7" x14ac:dyDescent="0.3">
      <c r="A63" s="16"/>
      <c r="B63" s="46">
        <v>48</v>
      </c>
      <c r="C63" s="45">
        <f t="shared" si="6"/>
        <v>289121.96201744949</v>
      </c>
      <c r="D63" s="45">
        <f t="shared" si="7"/>
        <v>1000</v>
      </c>
      <c r="E63" s="45">
        <f t="shared" si="8"/>
        <v>4835.3660336241583</v>
      </c>
      <c r="F63" s="45">
        <f t="shared" si="9"/>
        <v>294957.32805107365</v>
      </c>
      <c r="G63" s="25"/>
    </row>
    <row r="64" spans="1:7" hidden="1" x14ac:dyDescent="0.3">
      <c r="A64" s="16"/>
      <c r="B64" s="35">
        <v>49</v>
      </c>
      <c r="C64" s="44">
        <f t="shared" si="6"/>
        <v>294957.32805107365</v>
      </c>
      <c r="D64" s="44">
        <f t="shared" si="7"/>
        <v>1000</v>
      </c>
      <c r="E64" s="44">
        <f t="shared" si="8"/>
        <v>4932.6221341845612</v>
      </c>
      <c r="F64" s="47">
        <f t="shared" si="9"/>
        <v>300889.95018525823</v>
      </c>
      <c r="G64" s="25"/>
    </row>
    <row r="65" spans="1:7" hidden="1" x14ac:dyDescent="0.3">
      <c r="A65" s="16"/>
      <c r="B65" s="35">
        <v>50</v>
      </c>
      <c r="C65" s="44">
        <f t="shared" si="6"/>
        <v>300889.95018525823</v>
      </c>
      <c r="D65" s="44">
        <f t="shared" si="7"/>
        <v>1000</v>
      </c>
      <c r="E65" s="44">
        <f t="shared" si="8"/>
        <v>5031.4991697543037</v>
      </c>
      <c r="F65" s="47">
        <f t="shared" si="9"/>
        <v>306921.44935501256</v>
      </c>
      <c r="G65" s="25"/>
    </row>
    <row r="66" spans="1:7" hidden="1" x14ac:dyDescent="0.3">
      <c r="A66" s="16"/>
      <c r="B66" s="35">
        <v>51</v>
      </c>
      <c r="C66" s="44">
        <f t="shared" si="6"/>
        <v>306921.44935501256</v>
      </c>
      <c r="D66" s="44">
        <f t="shared" si="7"/>
        <v>1000</v>
      </c>
      <c r="E66" s="44">
        <f t="shared" si="8"/>
        <v>5132.0241559168762</v>
      </c>
      <c r="F66" s="47">
        <f t="shared" si="9"/>
        <v>313053.47351092944</v>
      </c>
      <c r="G66" s="25"/>
    </row>
    <row r="67" spans="1:7" hidden="1" x14ac:dyDescent="0.3">
      <c r="A67" s="16"/>
      <c r="B67" s="35">
        <v>52</v>
      </c>
      <c r="C67" s="44">
        <f t="shared" si="6"/>
        <v>313053.47351092944</v>
      </c>
      <c r="D67" s="44">
        <f t="shared" si="7"/>
        <v>1000</v>
      </c>
      <c r="E67" s="44">
        <f t="shared" si="8"/>
        <v>5234.2245585154915</v>
      </c>
      <c r="F67" s="47">
        <f t="shared" si="9"/>
        <v>319287.69806944492</v>
      </c>
      <c r="G67" s="25"/>
    </row>
    <row r="68" spans="1:7" hidden="1" x14ac:dyDescent="0.3">
      <c r="A68" s="16"/>
      <c r="B68" s="35">
        <v>53</v>
      </c>
      <c r="C68" s="44">
        <f t="shared" si="6"/>
        <v>319287.69806944492</v>
      </c>
      <c r="D68" s="44">
        <f t="shared" si="7"/>
        <v>1000</v>
      </c>
      <c r="E68" s="44">
        <f t="shared" si="8"/>
        <v>5338.1283011574151</v>
      </c>
      <c r="F68" s="47">
        <f t="shared" si="9"/>
        <v>325625.82637060236</v>
      </c>
      <c r="G68" s="25"/>
    </row>
    <row r="69" spans="1:7" hidden="1" x14ac:dyDescent="0.3">
      <c r="A69" s="16"/>
      <c r="B69" s="35">
        <v>54</v>
      </c>
      <c r="C69" s="44">
        <f t="shared" si="6"/>
        <v>325625.82637060236</v>
      </c>
      <c r="D69" s="44">
        <f t="shared" si="7"/>
        <v>1000</v>
      </c>
      <c r="E69" s="44">
        <f t="shared" si="8"/>
        <v>5443.7637728433729</v>
      </c>
      <c r="F69" s="47">
        <f t="shared" si="9"/>
        <v>332069.5901434457</v>
      </c>
      <c r="G69" s="25"/>
    </row>
    <row r="70" spans="1:7" hidden="1" x14ac:dyDescent="0.3">
      <c r="A70" s="16"/>
      <c r="B70" s="35">
        <v>55</v>
      </c>
      <c r="C70" s="44">
        <f t="shared" si="6"/>
        <v>332069.5901434457</v>
      </c>
      <c r="D70" s="44">
        <f t="shared" si="7"/>
        <v>1000</v>
      </c>
      <c r="E70" s="44">
        <f t="shared" si="8"/>
        <v>5551.1598357240955</v>
      </c>
      <c r="F70" s="47">
        <f t="shared" si="9"/>
        <v>338620.74997916981</v>
      </c>
      <c r="G70" s="25"/>
    </row>
    <row r="71" spans="1:7" hidden="1" x14ac:dyDescent="0.3">
      <c r="A71" s="16"/>
      <c r="B71" s="35">
        <v>56</v>
      </c>
      <c r="C71" s="44">
        <f t="shared" si="6"/>
        <v>338620.74997916981</v>
      </c>
      <c r="D71" s="44">
        <f t="shared" si="7"/>
        <v>1000</v>
      </c>
      <c r="E71" s="44">
        <f t="shared" si="8"/>
        <v>5660.3458329861642</v>
      </c>
      <c r="F71" s="47">
        <f t="shared" si="9"/>
        <v>345281.09581215598</v>
      </c>
      <c r="G71" s="25"/>
    </row>
    <row r="72" spans="1:7" hidden="1" x14ac:dyDescent="0.3">
      <c r="A72" s="16"/>
      <c r="B72" s="35">
        <v>57</v>
      </c>
      <c r="C72" s="44">
        <f t="shared" si="6"/>
        <v>345281.09581215598</v>
      </c>
      <c r="D72" s="44">
        <f t="shared" si="7"/>
        <v>1000</v>
      </c>
      <c r="E72" s="44">
        <f t="shared" si="8"/>
        <v>5771.3515968692664</v>
      </c>
      <c r="F72" s="47">
        <f t="shared" si="9"/>
        <v>352052.44740902528</v>
      </c>
      <c r="G72" s="25"/>
    </row>
    <row r="73" spans="1:7" hidden="1" x14ac:dyDescent="0.3">
      <c r="A73" s="16"/>
      <c r="B73" s="35">
        <v>58</v>
      </c>
      <c r="C73" s="44">
        <f t="shared" si="6"/>
        <v>352052.44740902528</v>
      </c>
      <c r="D73" s="44">
        <f t="shared" si="7"/>
        <v>1000</v>
      </c>
      <c r="E73" s="44">
        <f t="shared" si="8"/>
        <v>5884.2074568170874</v>
      </c>
      <c r="F73" s="47">
        <f t="shared" si="9"/>
        <v>358936.65486584237</v>
      </c>
      <c r="G73" s="25"/>
    </row>
    <row r="74" spans="1:7" hidden="1" x14ac:dyDescent="0.3">
      <c r="A74" s="16"/>
      <c r="B74" s="35">
        <v>59</v>
      </c>
      <c r="C74" s="44">
        <f t="shared" si="6"/>
        <v>358936.65486584237</v>
      </c>
      <c r="D74" s="44">
        <f t="shared" si="7"/>
        <v>1000</v>
      </c>
      <c r="E74" s="44">
        <f t="shared" si="8"/>
        <v>5998.9442477640396</v>
      </c>
      <c r="F74" s="47">
        <f t="shared" si="9"/>
        <v>365935.59911360638</v>
      </c>
      <c r="G74" s="25"/>
    </row>
    <row r="75" spans="1:7" x14ac:dyDescent="0.3">
      <c r="A75" s="16"/>
      <c r="B75" s="46">
        <v>60</v>
      </c>
      <c r="C75" s="45">
        <f t="shared" si="6"/>
        <v>365935.59911360638</v>
      </c>
      <c r="D75" s="45">
        <f t="shared" si="7"/>
        <v>1000</v>
      </c>
      <c r="E75" s="45">
        <f t="shared" si="8"/>
        <v>6115.5933185601061</v>
      </c>
      <c r="F75" s="45">
        <f t="shared" si="9"/>
        <v>373051.19243216648</v>
      </c>
      <c r="G75" s="25"/>
    </row>
    <row r="76" spans="1:7" x14ac:dyDescent="0.3">
      <c r="A76" s="16"/>
      <c r="B76" s="25"/>
      <c r="C76" s="25"/>
      <c r="D76" s="25"/>
      <c r="E76" s="25"/>
      <c r="F76" s="25"/>
      <c r="G76" s="25"/>
    </row>
    <row r="77" spans="1:7" x14ac:dyDescent="0.3">
      <c r="A77" s="16"/>
      <c r="B77" s="25"/>
      <c r="C77" s="25"/>
      <c r="D77" s="25"/>
      <c r="E77" s="25"/>
      <c r="F77" s="25"/>
      <c r="G77" s="25"/>
    </row>
  </sheetData>
  <mergeCells count="2">
    <mergeCell ref="B3:F3"/>
    <mergeCell ref="B13:F1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периодам</vt:lpstr>
      <vt:lpstr>Наглядное сравнение</vt:lpstr>
      <vt:lpstr>% + Пополнение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</dc:creator>
  <cp:lastModifiedBy>SUSA</cp:lastModifiedBy>
  <dcterms:created xsi:type="dcterms:W3CDTF">2015-06-05T18:19:34Z</dcterms:created>
  <dcterms:modified xsi:type="dcterms:W3CDTF">2025-01-21T17:47:56Z</dcterms:modified>
</cp:coreProperties>
</file>